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19440" windowHeight="11760"/>
  </bookViews>
  <sheets>
    <sheet name="Feuil2" sheetId="2" r:id="rId1"/>
  </sheets>
  <definedNames>
    <definedName name="_xlnm.Print_Area" localSheetId="0">Feuil2!$A$1:$L$130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4" i="2" l="1"/>
  <c r="G174" i="2"/>
  <c r="D174" i="2"/>
  <c r="C174" i="2"/>
  <c r="G168" i="2"/>
  <c r="F168" i="2"/>
  <c r="E168" i="2"/>
  <c r="D168" i="2"/>
  <c r="C168" i="2"/>
  <c r="G161" i="2"/>
  <c r="F161" i="2"/>
  <c r="E161" i="2"/>
  <c r="D161" i="2"/>
  <c r="C161" i="2"/>
  <c r="I154" i="2"/>
  <c r="H154" i="2"/>
  <c r="G154" i="2"/>
  <c r="F154" i="2"/>
  <c r="E154" i="2"/>
  <c r="D154" i="2"/>
  <c r="C154" i="2"/>
  <c r="J147" i="2"/>
  <c r="I147" i="2"/>
  <c r="H147" i="2"/>
  <c r="G147" i="2"/>
  <c r="F147" i="2"/>
  <c r="E147" i="2"/>
  <c r="D147" i="2"/>
  <c r="C147" i="2"/>
  <c r="J140" i="2"/>
  <c r="I140" i="2"/>
  <c r="H140" i="2"/>
  <c r="G140" i="2"/>
  <c r="F140" i="2"/>
  <c r="E140" i="2"/>
  <c r="D140" i="2"/>
  <c r="C140" i="2"/>
  <c r="V127" i="2" l="1"/>
  <c r="U127" i="2"/>
  <c r="Y103" i="2"/>
  <c r="T96" i="2"/>
  <c r="S96" i="2"/>
  <c r="T80" i="2"/>
  <c r="S80" i="2"/>
  <c r="V68" i="2"/>
  <c r="U68" i="2"/>
  <c r="V52" i="2"/>
  <c r="U52" i="2"/>
  <c r="T38" i="2"/>
  <c r="S38" i="2"/>
  <c r="T22" i="2"/>
  <c r="S22" i="2"/>
  <c r="T52" i="2"/>
  <c r="S52" i="2"/>
  <c r="R52" i="2"/>
  <c r="Q52" i="2"/>
  <c r="R127" i="2" l="1"/>
  <c r="S127" i="2"/>
  <c r="T127" i="2"/>
  <c r="Q127" i="2"/>
  <c r="V103" i="2"/>
  <c r="S103" i="2"/>
  <c r="P96" i="2"/>
  <c r="Q96" i="2"/>
  <c r="R96" i="2"/>
  <c r="O96" i="2"/>
  <c r="P80" i="2"/>
  <c r="Q80" i="2"/>
  <c r="R80" i="2"/>
  <c r="O80" i="2"/>
  <c r="R68" i="2"/>
  <c r="S68" i="2"/>
  <c r="T68" i="2"/>
  <c r="Q68" i="2"/>
  <c r="P38" i="2" l="1"/>
  <c r="Q38" i="2"/>
  <c r="R38" i="2"/>
  <c r="O38" i="2"/>
  <c r="P22" i="2"/>
  <c r="Q22" i="2"/>
  <c r="R22" i="2"/>
  <c r="O22" i="2"/>
  <c r="L23" i="2"/>
  <c r="J23" i="2"/>
  <c r="P127" i="2" l="1"/>
  <c r="O127" i="2"/>
  <c r="N96" i="2" l="1"/>
  <c r="M96" i="2"/>
  <c r="N80" i="2" l="1"/>
  <c r="M80" i="2"/>
  <c r="P68" i="2" l="1"/>
  <c r="O68" i="2"/>
  <c r="P52" i="2" l="1"/>
  <c r="O52" i="2"/>
  <c r="N38" i="2" l="1"/>
  <c r="M38" i="2"/>
  <c r="N22" i="2" l="1"/>
  <c r="M22" i="2"/>
  <c r="N127" i="2" l="1"/>
  <c r="M127" i="2"/>
  <c r="L96" i="2"/>
  <c r="K96" i="2"/>
  <c r="L74" i="2"/>
  <c r="L80" i="2" s="1"/>
  <c r="K74" i="2"/>
  <c r="K80" i="2" s="1"/>
  <c r="N68" i="2"/>
  <c r="M68" i="2"/>
  <c r="N52" i="2"/>
  <c r="M52" i="2"/>
  <c r="L38" i="2"/>
  <c r="K38" i="2"/>
  <c r="L22" i="2"/>
  <c r="K22" i="2"/>
  <c r="P103" i="2" l="1"/>
  <c r="P102" i="2"/>
  <c r="P101" i="2"/>
  <c r="M103" i="2"/>
  <c r="M101" i="2"/>
  <c r="M102" i="2"/>
  <c r="D127" i="2" l="1"/>
  <c r="E127" i="2"/>
  <c r="F127" i="2"/>
  <c r="G127" i="2"/>
  <c r="H127" i="2"/>
  <c r="I127" i="2"/>
  <c r="J127" i="2"/>
  <c r="K127" i="2"/>
  <c r="L127" i="2"/>
  <c r="C127" i="2"/>
  <c r="J103" i="2" l="1"/>
  <c r="J102" i="2"/>
  <c r="C80" i="2" l="1"/>
  <c r="D80" i="2"/>
  <c r="E80" i="2"/>
  <c r="F80" i="2"/>
  <c r="G80" i="2"/>
  <c r="H80" i="2"/>
  <c r="I80" i="2"/>
  <c r="J80" i="2"/>
  <c r="D68" i="2"/>
  <c r="E68" i="2"/>
  <c r="F68" i="2"/>
  <c r="G68" i="2"/>
  <c r="H68" i="2"/>
  <c r="I68" i="2"/>
  <c r="J68" i="2"/>
  <c r="K68" i="2"/>
  <c r="L68" i="2"/>
  <c r="C68" i="2"/>
  <c r="C96" i="2"/>
  <c r="D96" i="2"/>
  <c r="E96" i="2"/>
  <c r="F96" i="2"/>
  <c r="G96" i="2"/>
  <c r="H96" i="2"/>
  <c r="I96" i="2"/>
  <c r="J96" i="2"/>
  <c r="C38" i="2"/>
  <c r="D38" i="2"/>
  <c r="E38" i="2"/>
  <c r="F38" i="2"/>
  <c r="G38" i="2"/>
  <c r="H38" i="2"/>
  <c r="I38" i="2"/>
  <c r="J38" i="2"/>
  <c r="C22" i="2"/>
  <c r="D22" i="2"/>
  <c r="E22" i="2"/>
  <c r="F22" i="2"/>
  <c r="G22" i="2"/>
  <c r="H22" i="2"/>
  <c r="I22" i="2"/>
  <c r="J22" i="2"/>
  <c r="D52" i="2"/>
  <c r="E52" i="2"/>
  <c r="F52" i="2"/>
  <c r="G52" i="2"/>
  <c r="H52" i="2"/>
  <c r="I52" i="2"/>
  <c r="J52" i="2"/>
  <c r="K52" i="2"/>
  <c r="L52" i="2"/>
  <c r="C52" i="2"/>
</calcChain>
</file>

<file path=xl/sharedStrings.xml><?xml version="1.0" encoding="utf-8"?>
<sst xmlns="http://schemas.openxmlformats.org/spreadsheetml/2006/main" count="417" uniqueCount="114">
  <si>
    <t xml:space="preserve">ولايــة : </t>
  </si>
  <si>
    <t>المنستـيـر</t>
  </si>
  <si>
    <t>I</t>
  </si>
  <si>
    <t>التعليم العالي العمومي</t>
  </si>
  <si>
    <t>(1</t>
  </si>
  <si>
    <t>تطور عدد المؤسسات</t>
  </si>
  <si>
    <t>السنة الجامعية</t>
  </si>
  <si>
    <t>2012-2011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</si>
  <si>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</si>
  <si>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</si>
  <si>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</si>
  <si>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</si>
  <si>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</si>
  <si>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</si>
  <si>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المدرسة العليا لعلوم وتقنيات الصحة بالمنستير</t>
  </si>
  <si>
    <t>المدرسة الوطنية للمهندسين بالمنستير</t>
  </si>
  <si>
    <t>المعهد التحضيري للدراسات الهندسية بالمنستير</t>
  </si>
  <si>
    <t>المعهد العالي للإعلامية والرياضيات بالمنستير</t>
  </si>
  <si>
    <t>المعهد العالي للبيوتكنولوجيا بالمنستير</t>
  </si>
  <si>
    <t>المعهد العالي للدراسات التكنولوجية بقصر هلال</t>
  </si>
  <si>
    <t>المعهد العالي للغات المطبقة بالمكنين</t>
  </si>
  <si>
    <t>المعهد العالي لمهن الموضة بالمنستير</t>
  </si>
  <si>
    <t>كلية الصيدلة بالمنستير</t>
  </si>
  <si>
    <t>كلية الطب بالمنستير</t>
  </si>
  <si>
    <t>كلية العلوم بالمنستير</t>
  </si>
  <si>
    <t>كلية طب الأسنان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</si>
  <si>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</si>
  <si>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</si>
  <si>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</si>
  <si>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</si>
  <si>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</si>
  <si>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رياضيات وإحصاء</t>
  </si>
  <si>
    <t>صحة</t>
  </si>
  <si>
    <t>صناعات تحويلية وصناعات معالجة</t>
  </si>
  <si>
    <t>علوم الإعلامية والملتيميديا</t>
  </si>
  <si>
    <t>علوم الحياة</t>
  </si>
  <si>
    <t>علوم فيزيائية</t>
  </si>
  <si>
    <t>فنون</t>
  </si>
  <si>
    <t>هندسة وتقنيات مماثلة</t>
  </si>
  <si>
    <t>(4</t>
  </si>
  <si>
    <t>تطور عدد الطلبة حسب نوع الشهادة</t>
  </si>
  <si>
    <t>الإجازة الأساسية</t>
  </si>
  <si>
    <t>المرحلة التحضيرية</t>
  </si>
  <si>
    <t>دكتوراه في الطب و الصيدلة</t>
  </si>
  <si>
    <t>ماجستير بحث</t>
  </si>
  <si>
    <t>ماجستير مهني</t>
  </si>
  <si>
    <t>دكتوراه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</si>
  <si>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</si>
  <si>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</si>
  <si>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</si>
  <si>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</si>
  <si>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</si>
  <si>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</si>
  <si>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</si>
  <si>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</si>
  <si>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</si>
  <si>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</si>
  <si>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</si>
  <si>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r>
      <t>نسبة الإيواء (</t>
    </r>
    <r>
      <rPr>
        <b/>
        <sz val="14"/>
        <color theme="1"/>
        <rFont val="Calibri"/>
        <family val="2"/>
      </rPr>
      <t>%</t>
    </r>
    <r>
      <rPr>
        <b/>
        <sz val="14"/>
        <color theme="1"/>
        <rFont val="Traditional Arabic"/>
        <family val="1"/>
      </rPr>
      <t>)</t>
    </r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</si>
  <si>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</si>
  <si>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</si>
  <si>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</si>
  <si>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</si>
  <si>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</si>
  <si>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</si>
  <si>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</si>
  <si>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</si>
  <si>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إطار الطب الجامعي</t>
  </si>
  <si>
    <t>محاضر تكنولوجي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</si>
  <si>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</si>
  <si>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</si>
  <si>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</si>
  <si>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</si>
  <si>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</si>
  <si>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</si>
  <si>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>التعليم العالي الخاص</t>
  </si>
  <si>
    <t>2014-2013</t>
  </si>
  <si>
    <t>مجموع الأساتذة</t>
  </si>
  <si>
    <t>السنـة الجامعية</t>
  </si>
  <si>
    <t>تطور عدد الخريجين حسب المؤسسة</t>
  </si>
  <si>
    <t>حماية المحيط</t>
  </si>
  <si>
    <t>مساعدون قارون</t>
  </si>
  <si>
    <t>2015-2014</t>
  </si>
  <si>
    <t>تطور عدد مؤسسات التعليم العالي الخاص</t>
  </si>
  <si>
    <t>تطور عدد طلبة التعليم العالي الخاص</t>
  </si>
  <si>
    <t>تطور عدد طلبة التعليم العالي الخاص حسب ميدان الدراسة</t>
  </si>
  <si>
    <t>تطور عدد طلبة التعليم العالي الخاص حسب نوع الشهادة</t>
  </si>
  <si>
    <t>مرحلة تحضيرية</t>
  </si>
  <si>
    <t>المدرسة العليا الخاصة للمهندسين بالمنستير</t>
  </si>
  <si>
    <t>المدرسة العليا الخاصة متعددة التقنيات بالمنستير</t>
  </si>
  <si>
    <t>2016-2015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</si>
  <si>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</si>
  <si>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</si>
  <si>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</si>
  <si>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</si>
  <si>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الرتبة</t>
  </si>
  <si>
    <t>العمومي</t>
  </si>
  <si>
    <t>المناولة</t>
  </si>
  <si>
    <t>المجموع</t>
  </si>
  <si>
    <t>2018-2017</t>
  </si>
  <si>
    <t>تطور عدد خريجي التعليم العالي الخاص حسب المؤسسة</t>
  </si>
  <si>
    <t>تطور عدد خريجي التعليم العالي الخاص حسب ميدان الدراسة</t>
  </si>
  <si>
    <t>تطور عدد خريجي التعليم العالي الخاص حسب نوع الشهادة</t>
  </si>
  <si>
    <t>2019-2018</t>
  </si>
  <si>
    <t>متعاقد حامل لشهادة الدكتوراه</t>
  </si>
  <si>
    <t>**مساعدون متعاقدون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</si>
  <si>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</si>
  <si>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</si>
  <si>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الشهادة الوطنية لمهندس</t>
  </si>
  <si>
    <t>2020-2019</t>
  </si>
  <si>
    <t>2021-2020</t>
  </si>
  <si>
    <t>الشهادة الوطنية للإجازة</t>
  </si>
  <si>
    <t>دكتوراه في الطب وطب الأسنان و الصيدلة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</si>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</sst>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indexed="8"/>
      <name val="Traditional Arabic"/>
      <family val="1"/>
    </font>
    <font>
      <sz val="14"/>
      <color indexed="8"/>
      <name val="Traditional Arabic"/>
      <family val="1"/>
    </font>
    <font>
      <sz val="14"/>
      <color theme="1"/>
      <name val="Traditional Arabic"/>
      <family val="1"/>
    </font>
    <font>
      <b/>
      <sz val="14"/>
      <color theme="1"/>
      <name val="Traditional Arabic"/>
      <family val="1"/>
    </font>
    <font>
      <b/>
      <sz val="12"/>
      <color theme="1"/>
      <name val="Traditional Arabic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name val="Traditional Arabic"/>
      <family val="1"/>
    </font>
    <font>
      <sz val="14"/>
      <name val="Traditional Arabic"/>
      <family val="1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indexed="9"/>
      </left>
      <right/>
      <top style="thick">
        <color indexed="9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/>
      <right style="thick">
        <color theme="0"/>
      </right>
      <top style="thick">
        <color indexed="9"/>
      </top>
      <bottom style="thick">
        <color indexed="9"/>
      </bottom>
      <diagonal/>
    </border>
    <border>
      <left/>
      <right style="thick">
        <color theme="0"/>
      </right>
      <top style="thick">
        <color indexed="9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theme="0"/>
      </left>
      <right style="thick">
        <color indexed="9"/>
      </right>
      <top style="thick">
        <color theme="0"/>
      </top>
      <bottom/>
      <diagonal/>
    </border>
    <border>
      <left style="thick">
        <color theme="0"/>
      </left>
      <right style="thick">
        <color indexed="9"/>
      </right>
      <top/>
      <bottom style="thick">
        <color theme="0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theme="0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0" borderId="0" xfId="0" applyProtection="1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6" fillId="8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vertical="center"/>
    </xf>
    <xf numFmtId="0" fontId="5" fillId="5" borderId="2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right" vertical="center"/>
    </xf>
    <xf numFmtId="0" fontId="5" fillId="5" borderId="2" xfId="0" applyFont="1" applyFill="1" applyBorder="1" applyAlignment="1" applyProtection="1">
      <alignment horizontal="center"/>
    </xf>
    <xf numFmtId="0" fontId="6" fillId="7" borderId="2" xfId="0" applyFont="1" applyFill="1" applyBorder="1" applyAlignment="1" applyProtection="1">
      <alignment horizontal="left" vertical="top"/>
    </xf>
    <xf numFmtId="0" fontId="5" fillId="5" borderId="2" xfId="0" applyFont="1" applyFill="1" applyBorder="1" applyAlignment="1" applyProtection="1">
      <alignment horizontal="center" vertical="center"/>
      <protection hidden="1"/>
    </xf>
    <xf numFmtId="0" fontId="10" fillId="4" borderId="2" xfId="0" applyFont="1" applyFill="1" applyBorder="1" applyAlignment="1" applyProtection="1">
      <alignment vertical="center"/>
    </xf>
    <xf numFmtId="1" fontId="4" fillId="5" borderId="1" xfId="0" applyNumberFormat="1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/>
      <protection hidden="1"/>
    </xf>
    <xf numFmtId="1" fontId="5" fillId="5" borderId="2" xfId="0" applyNumberFormat="1" applyFont="1" applyFill="1" applyBorder="1" applyAlignment="1" applyProtection="1">
      <alignment horizontal="center"/>
    </xf>
    <xf numFmtId="1" fontId="5" fillId="5" borderId="2" xfId="0" applyNumberFormat="1" applyFont="1" applyFill="1" applyBorder="1" applyAlignment="1" applyProtection="1">
      <alignment horizontal="center" vertical="center"/>
    </xf>
    <xf numFmtId="1" fontId="11" fillId="5" borderId="2" xfId="0" applyNumberFormat="1" applyFont="1" applyFill="1" applyBorder="1" applyAlignment="1" applyProtection="1">
      <alignment horizontal="center" vertical="center"/>
    </xf>
    <xf numFmtId="1" fontId="10" fillId="5" borderId="2" xfId="0" applyNumberFormat="1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horizontal="left" vertical="center"/>
    </xf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top"/>
    </xf>
    <xf numFmtId="0" fontId="3" fillId="9" borderId="1" xfId="0" applyFont="1" applyFill="1" applyBorder="1" applyAlignment="1" applyProtection="1">
      <alignment horizontal="center" vertical="center"/>
    </xf>
    <xf numFmtId="0" fontId="4" fillId="10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right" vertical="center"/>
    </xf>
    <xf numFmtId="0" fontId="3" fillId="9" borderId="1" xfId="0" applyFont="1" applyFill="1" applyBorder="1" applyAlignment="1" applyProtection="1">
      <alignment horizontal="right" vertical="center"/>
    </xf>
    <xf numFmtId="0" fontId="3" fillId="9" borderId="1" xfId="0" applyFont="1" applyFill="1" applyBorder="1" applyAlignment="1" applyProtection="1">
      <alignment vertical="center"/>
    </xf>
    <xf numFmtId="0" fontId="4" fillId="10" borderId="1" xfId="0" applyFont="1" applyFill="1" applyBorder="1" applyAlignment="1" applyProtection="1">
      <alignment horizontal="center" vertical="center"/>
      <protection hidden="1"/>
    </xf>
    <xf numFmtId="0" fontId="3" fillId="10" borderId="1" xfId="0" applyFont="1" applyFill="1" applyBorder="1" applyAlignment="1" applyProtection="1">
      <alignment horizontal="center" vertical="center"/>
      <protection hidden="1"/>
    </xf>
    <xf numFmtId="0" fontId="6" fillId="5" borderId="2" xfId="0" applyFont="1" applyFill="1" applyBorder="1" applyAlignment="1" applyProtection="1">
      <alignment horizontal="center"/>
    </xf>
    <xf numFmtId="0" fontId="6" fillId="8" borderId="2" xfId="0" applyFont="1" applyFill="1" applyBorder="1" applyAlignment="1" applyProtection="1">
      <alignment horizontal="center"/>
    </xf>
    <xf numFmtId="0" fontId="6" fillId="7" borderId="16" xfId="0" applyFont="1" applyFill="1" applyBorder="1" applyAlignment="1" applyProtection="1">
      <alignment horizontal="left" vertical="top"/>
    </xf>
    <xf numFmtId="0" fontId="6" fillId="7" borderId="17" xfId="0" applyFont="1" applyFill="1" applyBorder="1" applyAlignment="1" applyProtection="1">
      <alignment vertical="top"/>
    </xf>
    <xf numFmtId="0" fontId="3" fillId="3" borderId="20" xfId="0" applyFont="1" applyFill="1" applyBorder="1" applyAlignment="1" applyProtection="1">
      <alignment horizontal="center" vertical="center"/>
    </xf>
    <xf numFmtId="3" fontId="11" fillId="10" borderId="1" xfId="0" applyNumberFormat="1" applyFont="1" applyFill="1" applyBorder="1" applyAlignment="1" applyProtection="1">
      <alignment horizontal="center" vertical="center"/>
    </xf>
    <xf numFmtId="3" fontId="3" fillId="10" borderId="1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Alignment="1" applyProtection="1">
      <alignment vertical="center"/>
    </xf>
    <xf numFmtId="3" fontId="3" fillId="11" borderId="1" xfId="0" applyNumberFormat="1" applyFont="1" applyFill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5" fillId="5" borderId="22" xfId="0" applyFont="1" applyFill="1" applyBorder="1" applyAlignment="1" applyProtection="1">
      <alignment vertical="center"/>
      <protection hidden="1"/>
    </xf>
    <xf numFmtId="0" fontId="10" fillId="4" borderId="2" xfId="0" applyFont="1" applyFill="1" applyBorder="1" applyAlignment="1">
      <alignment horizontal="right" vertical="center" readingOrder="2"/>
    </xf>
    <xf numFmtId="0" fontId="10" fillId="4" borderId="2" xfId="0" applyFont="1" applyFill="1" applyBorder="1" applyAlignment="1">
      <alignment vertical="center"/>
    </xf>
    <xf numFmtId="0" fontId="5" fillId="5" borderId="21" xfId="0" applyFont="1" applyFill="1" applyBorder="1" applyAlignment="1" applyProtection="1">
      <alignment horizontal="center" vertical="center"/>
      <protection hidden="1"/>
    </xf>
    <xf numFmtId="0" fontId="5" fillId="5" borderId="22" xfId="0" applyFont="1" applyFill="1" applyBorder="1" applyAlignment="1" applyProtection="1">
      <alignment horizontal="center" vertical="center"/>
      <protection hidden="1"/>
    </xf>
    <xf numFmtId="0" fontId="6" fillId="5" borderId="23" xfId="0" applyFont="1" applyFill="1" applyBorder="1" applyAlignment="1" applyProtection="1">
      <alignment horizontal="center" vertical="center"/>
      <protection hidden="1"/>
    </xf>
    <xf numFmtId="0" fontId="5" fillId="5" borderId="21" xfId="0" applyFont="1" applyFill="1" applyBorder="1" applyAlignment="1" applyProtection="1">
      <alignment horizontal="center" vertical="center"/>
      <protection hidden="1"/>
    </xf>
    <xf numFmtId="0" fontId="0" fillId="0" borderId="0" xfId="0" applyFont="1"/>
    <xf numFmtId="0" fontId="12" fillId="0" borderId="0" xfId="0" applyFont="1"/>
    <xf numFmtId="1" fontId="12" fillId="0" borderId="0" xfId="0" applyNumberFormat="1" applyFont="1" applyAlignment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3" borderId="1" xfId="0" applyFont="1" applyFill="1" applyBorder="1" applyAlignment="1" applyProtection="1">
      <alignment horizontal="center" vertical="center"/>
    </xf>
    <xf numFmtId="0" fontId="6" fillId="9" borderId="1" xfId="0" applyFont="1" applyFill="1" applyBorder="1" applyAlignment="1" applyProtection="1">
      <alignment vertical="center"/>
    </xf>
    <xf numFmtId="0" fontId="3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center" vertical="center"/>
    </xf>
    <xf numFmtId="0" fontId="3" fillId="3" borderId="14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5" fillId="5" borderId="21" xfId="0" applyFont="1" applyFill="1" applyBorder="1" applyAlignment="1" applyProtection="1">
      <alignment horizontal="center" vertical="center"/>
      <protection hidden="1"/>
    </xf>
    <xf numFmtId="0" fontId="5" fillId="5" borderId="22" xfId="0" applyFont="1" applyFill="1" applyBorder="1" applyAlignment="1" applyProtection="1">
      <alignment horizontal="center" vertical="center"/>
      <protection hidden="1"/>
    </xf>
    <xf numFmtId="0" fontId="5" fillId="5" borderId="23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right" vertical="center"/>
    </xf>
    <xf numFmtId="0" fontId="6" fillId="0" borderId="0" xfId="0" applyFont="1" applyAlignment="1">
      <alignment horizontal="right" vertical="center" readingOrder="2"/>
    </xf>
    <xf numFmtId="0" fontId="3" fillId="3" borderId="8" xfId="0" applyFont="1" applyFill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right" vertical="center"/>
    </xf>
    <xf numFmtId="0" fontId="3" fillId="3" borderId="4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right" vertical="center" readingOrder="2"/>
    </xf>
    <xf numFmtId="0" fontId="3" fillId="3" borderId="1" xfId="0" applyFont="1" applyFill="1" applyBorder="1" applyAlignment="1" applyProtection="1">
      <alignment horizontal="left" vertical="top"/>
    </xf>
    <xf numFmtId="0" fontId="3" fillId="3" borderId="12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right" vertical="center"/>
    </xf>
    <xf numFmtId="49" fontId="2" fillId="2" borderId="0" xfId="0" applyNumberFormat="1" applyFont="1" applyFill="1" applyAlignment="1" applyProtection="1">
      <alignment horizontal="right" vertical="center"/>
    </xf>
    <xf numFmtId="0" fontId="3" fillId="3" borderId="18" xfId="0" applyFont="1" applyFill="1" applyBorder="1" applyAlignment="1" applyProtection="1">
      <alignment horizontal="left" vertical="top"/>
    </xf>
    <xf numFmtId="0" fontId="3" fillId="3" borderId="19" xfId="0" applyFont="1" applyFill="1" applyBorder="1" applyAlignment="1" applyProtection="1">
      <alignment horizontal="left" vertical="top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9" xfId="0" applyFont="1" applyFill="1" applyBorder="1" applyAlignment="1" applyProtection="1">
      <alignment horizontal="center" vertical="center"/>
    </xf>
    <xf numFmtId="0" fontId="3" fillId="3" borderId="10" xfId="0" applyFont="1" applyFill="1" applyBorder="1" applyAlignment="1" applyProtection="1">
      <alignment horizontal="center" vertical="center"/>
    </xf>
    <xf numFmtId="0" fontId="3" fillId="3" borderId="15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3" borderId="9" xfId="0" applyFont="1" applyFill="1" applyBorder="1" applyAlignment="1" applyProtection="1">
      <alignment horizontal="left" vertical="top"/>
    </xf>
    <xf numFmtId="0" fontId="3" fillId="3" borderId="10" xfId="0" applyFont="1" applyFill="1" applyBorder="1" applyAlignment="1" applyProtection="1">
      <alignment horizontal="left" vertical="top"/>
    </xf>
    <xf numFmtId="0" fontId="3" fillId="3" borderId="26" xfId="0" applyFont="1" applyFill="1" applyBorder="1" applyAlignment="1" applyProtection="1">
      <alignment horizontal="center" vertical="center"/>
    </xf>
    <xf numFmtId="0" fontId="3" fillId="3" borderId="24" xfId="0" applyFont="1" applyFill="1" applyBorder="1" applyAlignment="1" applyProtection="1">
      <alignment horizontal="left" vertical="top"/>
    </xf>
    <xf numFmtId="0" fontId="0" fillId="0" borderId="25" xfId="0" applyBorder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13607</xdr:colOff>
      <xdr:row>111</xdr:row>
      <xdr:rowOff>27215</xdr:rowOff>
    </xdr:from>
    <xdr:to>
      <xdr:col>1</xdr:col>
      <xdr:colOff>2507796</xdr:colOff>
      <xdr:row>113</xdr:row>
      <xdr:rowOff>13607</xdr:rowOff>
    </xdr:to>
    <xdr:cxnSp macro="">
      <xdr:nvCxnSpPr>
        <xdr:cNvPr id="47" name="Connecteur droit 46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CxnSpPr/>
      </xdr:nvCxnSpPr>
      <xdr:spPr>
        <a:xfrm flipH="1">
          <a:off x="12486307079" y="40444965"/>
          <a:ext cx="2494189" cy="68489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57150</xdr:colOff>
      <xdr:row>82</xdr:row>
      <xdr:rowOff>28575</xdr:rowOff>
    </xdr:from>
    <xdr:to>
      <xdr:col>2</xdr:col>
      <xdr:colOff>0</xdr:colOff>
      <xdr:row>83</xdr:row>
      <xdr:rowOff>333375</xdr:rowOff>
    </xdr:to>
    <xdr:cxnSp macro="">
      <xdr:nvCxnSpPr>
        <xdr:cNvPr id="48" name="Connecteur droit 47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CxnSpPr/>
      </xdr:nvCxnSpPr>
      <xdr:spPr>
        <a:xfrm flipH="1">
          <a:off x="12486306625" y="29413200"/>
          <a:ext cx="245110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83</xdr:row>
      <xdr:rowOff>35719</xdr:rowOff>
    </xdr:from>
    <xdr:to>
      <xdr:col>1</xdr:col>
      <xdr:colOff>1238250</xdr:colOff>
      <xdr:row>83</xdr:row>
      <xdr:rowOff>297657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 txBox="1"/>
      </xdr:nvSpPr>
      <xdr:spPr>
        <a:xfrm flipH="1">
          <a:off x="12487576625" y="297695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83</xdr:row>
      <xdr:rowOff>35719</xdr:rowOff>
    </xdr:from>
    <xdr:to>
      <xdr:col>1</xdr:col>
      <xdr:colOff>1238250</xdr:colOff>
      <xdr:row>83</xdr:row>
      <xdr:rowOff>297657</xdr:rowOff>
    </xdr:to>
    <xdr:sp macro="" textlink="">
      <xdr:nvSpPr>
        <xdr:cNvPr id="50" name="ZoneTexte 49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 txBox="1"/>
      </xdr:nvSpPr>
      <xdr:spPr>
        <a:xfrm flipH="1">
          <a:off x="12487576625" y="297695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70</xdr:row>
      <xdr:rowOff>285750</xdr:rowOff>
    </xdr:from>
    <xdr:to>
      <xdr:col>1</xdr:col>
      <xdr:colOff>1119187</xdr:colOff>
      <xdr:row>71</xdr:row>
      <xdr:rowOff>285750</xdr:rowOff>
    </xdr:to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 txBox="1"/>
      </xdr:nvSpPr>
      <xdr:spPr>
        <a:xfrm flipH="1">
          <a:off x="12487695688" y="24495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70</xdr:row>
      <xdr:rowOff>9524</xdr:rowOff>
    </xdr:from>
    <xdr:to>
      <xdr:col>1</xdr:col>
      <xdr:colOff>2504017</xdr:colOff>
      <xdr:row>71</xdr:row>
      <xdr:rowOff>306916</xdr:rowOff>
    </xdr:to>
    <xdr:cxnSp macro="">
      <xdr:nvCxnSpPr>
        <xdr:cNvPr id="52" name="Connecteur droit 51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CxnSpPr/>
      </xdr:nvCxnSpPr>
      <xdr:spPr>
        <a:xfrm rot="10800000" flipV="1">
          <a:off x="12486310858" y="24218899"/>
          <a:ext cx="2494492" cy="64664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70</xdr:row>
      <xdr:rowOff>285750</xdr:rowOff>
    </xdr:from>
    <xdr:to>
      <xdr:col>1</xdr:col>
      <xdr:colOff>1119187</xdr:colOff>
      <xdr:row>71</xdr:row>
      <xdr:rowOff>285750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 txBox="1"/>
      </xdr:nvSpPr>
      <xdr:spPr>
        <a:xfrm flipH="1">
          <a:off x="12487695688" y="2449512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0</xdr:col>
      <xdr:colOff>342900</xdr:colOff>
      <xdr:row>54</xdr:row>
      <xdr:rowOff>9525</xdr:rowOff>
    </xdr:from>
    <xdr:to>
      <xdr:col>2</xdr:col>
      <xdr:colOff>0</xdr:colOff>
      <xdr:row>56</xdr:row>
      <xdr:rowOff>0</xdr:rowOff>
    </xdr:to>
    <xdr:cxnSp macro="">
      <xdr:nvCxnSpPr>
        <xdr:cNvPr id="54" name="Connecteur droit 53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CxnSpPr/>
      </xdr:nvCxnSpPr>
      <xdr:spPr>
        <a:xfrm flipH="1">
          <a:off x="12486306625" y="18694400"/>
          <a:ext cx="251460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55</xdr:row>
      <xdr:rowOff>17009</xdr:rowOff>
    </xdr:from>
    <xdr:to>
      <xdr:col>1</xdr:col>
      <xdr:colOff>1233148</xdr:colOff>
      <xdr:row>56</xdr:row>
      <xdr:rowOff>0</xdr:rowOff>
    </xdr:to>
    <xdr:sp macro="" textlink="">
      <xdr:nvSpPr>
        <xdr:cNvPr id="55" name="ZoneTexte 54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 txBox="1"/>
      </xdr:nvSpPr>
      <xdr:spPr>
        <a:xfrm flipH="1">
          <a:off x="12487581727" y="1905113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55</xdr:row>
      <xdr:rowOff>17009</xdr:rowOff>
    </xdr:from>
    <xdr:to>
      <xdr:col>1</xdr:col>
      <xdr:colOff>1233148</xdr:colOff>
      <xdr:row>56</xdr:row>
      <xdr:rowOff>0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 txBox="1"/>
      </xdr:nvSpPr>
      <xdr:spPr>
        <a:xfrm flipH="1">
          <a:off x="12487581727" y="1905113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55</xdr:row>
      <xdr:rowOff>17009</xdr:rowOff>
    </xdr:from>
    <xdr:to>
      <xdr:col>1</xdr:col>
      <xdr:colOff>1233148</xdr:colOff>
      <xdr:row>56</xdr:row>
      <xdr:rowOff>0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 txBox="1"/>
      </xdr:nvSpPr>
      <xdr:spPr>
        <a:xfrm flipH="1">
          <a:off x="12487581727" y="1905113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0</xdr:col>
      <xdr:colOff>342900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CxnSpPr/>
      </xdr:nvCxnSpPr>
      <xdr:spPr>
        <a:xfrm flipH="1">
          <a:off x="12486306625" y="2374900"/>
          <a:ext cx="251460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 txBox="1"/>
      </xdr:nvSpPr>
      <xdr:spPr>
        <a:xfrm flipH="1">
          <a:off x="12487581727" y="273163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 txBox="1"/>
      </xdr:nvSpPr>
      <xdr:spPr>
        <a:xfrm flipH="1">
          <a:off x="12487581727" y="273163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61" name="ZoneTexte 60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 txBox="1"/>
      </xdr:nvSpPr>
      <xdr:spPr>
        <a:xfrm flipH="1">
          <a:off x="12487581727" y="273163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40</xdr:row>
      <xdr:rowOff>285750</xdr:rowOff>
    </xdr:from>
    <xdr:to>
      <xdr:col>1</xdr:col>
      <xdr:colOff>1119187</xdr:colOff>
      <xdr:row>41</xdr:row>
      <xdr:rowOff>285750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 txBox="1"/>
      </xdr:nvSpPr>
      <xdr:spPr>
        <a:xfrm flipH="1">
          <a:off x="12487695688" y="1404937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40</xdr:row>
      <xdr:rowOff>9524</xdr:rowOff>
    </xdr:from>
    <xdr:to>
      <xdr:col>1</xdr:col>
      <xdr:colOff>2504017</xdr:colOff>
      <xdr:row>41</xdr:row>
      <xdr:rowOff>306916</xdr:rowOff>
    </xdr:to>
    <xdr:cxnSp macro="">
      <xdr:nvCxnSpPr>
        <xdr:cNvPr id="63" name="Connecteur droit 62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CxnSpPr/>
      </xdr:nvCxnSpPr>
      <xdr:spPr>
        <a:xfrm rot="10800000" flipV="1">
          <a:off x="12486310858" y="13773149"/>
          <a:ext cx="2494492" cy="64664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40</xdr:row>
      <xdr:rowOff>285750</xdr:rowOff>
    </xdr:from>
    <xdr:to>
      <xdr:col>1</xdr:col>
      <xdr:colOff>1119187</xdr:colOff>
      <xdr:row>41</xdr:row>
      <xdr:rowOff>285750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 txBox="1"/>
      </xdr:nvSpPr>
      <xdr:spPr>
        <a:xfrm flipH="1">
          <a:off x="12487695688" y="1404937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24</xdr:row>
      <xdr:rowOff>28575</xdr:rowOff>
    </xdr:from>
    <xdr:to>
      <xdr:col>2</xdr:col>
      <xdr:colOff>0</xdr:colOff>
      <xdr:row>25</xdr:row>
      <xdr:rowOff>333375</xdr:rowOff>
    </xdr:to>
    <xdr:cxnSp macro="">
      <xdr:nvCxnSpPr>
        <xdr:cNvPr id="65" name="Connecteur droit 64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CxnSpPr/>
      </xdr:nvCxnSpPr>
      <xdr:spPr>
        <a:xfrm flipH="1">
          <a:off x="12486306625" y="8267700"/>
          <a:ext cx="245110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</xdr:row>
      <xdr:rowOff>35719</xdr:rowOff>
    </xdr:from>
    <xdr:to>
      <xdr:col>1</xdr:col>
      <xdr:colOff>1238250</xdr:colOff>
      <xdr:row>25</xdr:row>
      <xdr:rowOff>297657</xdr:rowOff>
    </xdr:to>
    <xdr:sp macro="" textlink="">
      <xdr:nvSpPr>
        <xdr:cNvPr id="66" name="ZoneTexte 65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 txBox="1"/>
      </xdr:nvSpPr>
      <xdr:spPr>
        <a:xfrm flipH="1">
          <a:off x="12487576625" y="86240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25</xdr:row>
      <xdr:rowOff>35719</xdr:rowOff>
    </xdr:from>
    <xdr:to>
      <xdr:col>1</xdr:col>
      <xdr:colOff>1238250</xdr:colOff>
      <xdr:row>25</xdr:row>
      <xdr:rowOff>297657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 txBox="1"/>
      </xdr:nvSpPr>
      <xdr:spPr>
        <a:xfrm flipH="1">
          <a:off x="12487576625" y="862409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0</xdr:col>
      <xdr:colOff>342900</xdr:colOff>
      <xdr:row>135</xdr:row>
      <xdr:rowOff>9525</xdr:rowOff>
    </xdr:from>
    <xdr:to>
      <xdr:col>2</xdr:col>
      <xdr:colOff>0</xdr:colOff>
      <xdr:row>137</xdr:row>
      <xdr:rowOff>0</xdr:rowOff>
    </xdr:to>
    <xdr:cxnSp macro="">
      <xdr:nvCxnSpPr>
        <xdr:cNvPr id="86" name="Connecteur droit 85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CxnSpPr/>
      </xdr:nvCxnSpPr>
      <xdr:spPr>
        <a:xfrm flipH="1">
          <a:off x="12486306625" y="48729900"/>
          <a:ext cx="2514600" cy="688975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136</xdr:row>
      <xdr:rowOff>17009</xdr:rowOff>
    </xdr:from>
    <xdr:to>
      <xdr:col>1</xdr:col>
      <xdr:colOff>1233148</xdr:colOff>
      <xdr:row>137</xdr:row>
      <xdr:rowOff>0</xdr:rowOff>
    </xdr:to>
    <xdr:sp macro="" textlink="">
      <xdr:nvSpPr>
        <xdr:cNvPr id="87" name="ZoneTexte 86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SpPr txBox="1"/>
      </xdr:nvSpPr>
      <xdr:spPr>
        <a:xfrm flipH="1">
          <a:off x="12487581727" y="4908663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136</xdr:row>
      <xdr:rowOff>17009</xdr:rowOff>
    </xdr:from>
    <xdr:to>
      <xdr:col>1</xdr:col>
      <xdr:colOff>1233148</xdr:colOff>
      <xdr:row>137</xdr:row>
      <xdr:rowOff>0</xdr:rowOff>
    </xdr:to>
    <xdr:sp macro="" textlink="">
      <xdr:nvSpPr>
        <xdr:cNvPr id="88" name="ZoneTexte 87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SpPr txBox="1"/>
      </xdr:nvSpPr>
      <xdr:spPr>
        <a:xfrm flipH="1">
          <a:off x="12487581727" y="4908663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136</xdr:row>
      <xdr:rowOff>17009</xdr:rowOff>
    </xdr:from>
    <xdr:to>
      <xdr:col>1</xdr:col>
      <xdr:colOff>1233148</xdr:colOff>
      <xdr:row>137</xdr:row>
      <xdr:rowOff>0</xdr:rowOff>
    </xdr:to>
    <xdr:sp macro="" textlink="">
      <xdr:nvSpPr>
        <xdr:cNvPr id="89" name="ZoneTexte 88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SpPr txBox="1"/>
      </xdr:nvSpPr>
      <xdr:spPr>
        <a:xfrm flipH="1">
          <a:off x="12487581727" y="49086634"/>
          <a:ext cx="1197428" cy="3322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142</xdr:row>
      <xdr:rowOff>28575</xdr:rowOff>
    </xdr:from>
    <xdr:to>
      <xdr:col>2</xdr:col>
      <xdr:colOff>0</xdr:colOff>
      <xdr:row>143</xdr:row>
      <xdr:rowOff>333375</xdr:rowOff>
    </xdr:to>
    <xdr:cxnSp macro="">
      <xdr:nvCxnSpPr>
        <xdr:cNvPr id="90" name="Connecteur droit 89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CxnSpPr/>
      </xdr:nvCxnSpPr>
      <xdr:spPr>
        <a:xfrm flipH="1">
          <a:off x="12486306625" y="51161950"/>
          <a:ext cx="2451100" cy="654050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143</xdr:row>
      <xdr:rowOff>35719</xdr:rowOff>
    </xdr:from>
    <xdr:to>
      <xdr:col>1</xdr:col>
      <xdr:colOff>1238250</xdr:colOff>
      <xdr:row>143</xdr:row>
      <xdr:rowOff>297657</xdr:rowOff>
    </xdr:to>
    <xdr:sp macro="" textlink="">
      <xdr:nvSpPr>
        <xdr:cNvPr id="91" name="ZoneTexte 90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SpPr txBox="1"/>
      </xdr:nvSpPr>
      <xdr:spPr>
        <a:xfrm flipH="1">
          <a:off x="12487576625" y="51518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143</xdr:row>
      <xdr:rowOff>35719</xdr:rowOff>
    </xdr:from>
    <xdr:to>
      <xdr:col>1</xdr:col>
      <xdr:colOff>1238250</xdr:colOff>
      <xdr:row>143</xdr:row>
      <xdr:rowOff>297657</xdr:rowOff>
    </xdr:to>
    <xdr:sp macro="" textlink="">
      <xdr:nvSpPr>
        <xdr:cNvPr id="92" name="ZoneTexte 91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SpPr txBox="1"/>
      </xdr:nvSpPr>
      <xdr:spPr>
        <a:xfrm flipH="1">
          <a:off x="12487576625" y="51518344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149</xdr:row>
      <xdr:rowOff>285750</xdr:rowOff>
    </xdr:from>
    <xdr:to>
      <xdr:col>1</xdr:col>
      <xdr:colOff>1119187</xdr:colOff>
      <xdr:row>150</xdr:row>
      <xdr:rowOff>285750</xdr:rowOff>
    </xdr:to>
    <xdr:sp macro="" textlink="">
      <xdr:nvSpPr>
        <xdr:cNvPr id="93" name="ZoneTexte 92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SpPr txBox="1"/>
      </xdr:nvSpPr>
      <xdr:spPr>
        <a:xfrm flipH="1">
          <a:off x="12487695688" y="5380037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149</xdr:row>
      <xdr:rowOff>9524</xdr:rowOff>
    </xdr:from>
    <xdr:to>
      <xdr:col>1</xdr:col>
      <xdr:colOff>2504017</xdr:colOff>
      <xdr:row>150</xdr:row>
      <xdr:rowOff>306916</xdr:rowOff>
    </xdr:to>
    <xdr:cxnSp macro="">
      <xdr:nvCxnSpPr>
        <xdr:cNvPr id="94" name="Connecteur droit 93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CxnSpPr/>
      </xdr:nvCxnSpPr>
      <xdr:spPr>
        <a:xfrm rot="10800000" flipV="1">
          <a:off x="12486310858" y="53524149"/>
          <a:ext cx="2494492" cy="64664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149</xdr:row>
      <xdr:rowOff>285750</xdr:rowOff>
    </xdr:from>
    <xdr:to>
      <xdr:col>1</xdr:col>
      <xdr:colOff>1119187</xdr:colOff>
      <xdr:row>150</xdr:row>
      <xdr:rowOff>285750</xdr:rowOff>
    </xdr:to>
    <xdr:sp macro="" textlink="">
      <xdr:nvSpPr>
        <xdr:cNvPr id="95" name="ZoneTexte 94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SpPr txBox="1"/>
      </xdr:nvSpPr>
      <xdr:spPr>
        <a:xfrm flipH="1">
          <a:off x="12487695688" y="53800375"/>
          <a:ext cx="1071562" cy="3492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157</xdr:row>
      <xdr:rowOff>17009</xdr:rowOff>
    </xdr:from>
    <xdr:to>
      <xdr:col>1</xdr:col>
      <xdr:colOff>1233148</xdr:colOff>
      <xdr:row>158</xdr:row>
      <xdr:rowOff>3402</xdr:rowOff>
    </xdr:to>
    <xdr:sp macro="" textlink="">
      <xdr:nvSpPr>
        <xdr:cNvPr id="96" name="ZoneTexte 95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SpPr txBox="1"/>
      </xdr:nvSpPr>
      <xdr:spPr>
        <a:xfrm flipH="1">
          <a:off x="12487581727" y="56119259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156</xdr:row>
      <xdr:rowOff>47625</xdr:rowOff>
    </xdr:from>
    <xdr:to>
      <xdr:col>1</xdr:col>
      <xdr:colOff>2505074</xdr:colOff>
      <xdr:row>157</xdr:row>
      <xdr:rowOff>200025</xdr:rowOff>
    </xdr:to>
    <xdr:cxnSp macro="">
      <xdr:nvCxnSpPr>
        <xdr:cNvPr id="97" name="Connecteur droit 96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CxnSpPr/>
      </xdr:nvCxnSpPr>
      <xdr:spPr>
        <a:xfrm flipH="1">
          <a:off x="12486309801" y="55943500"/>
          <a:ext cx="2418332" cy="35877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157</xdr:row>
      <xdr:rowOff>17009</xdr:rowOff>
    </xdr:from>
    <xdr:to>
      <xdr:col>1</xdr:col>
      <xdr:colOff>1233148</xdr:colOff>
      <xdr:row>158</xdr:row>
      <xdr:rowOff>3402</xdr:rowOff>
    </xdr:to>
    <xdr:sp macro="" textlink="">
      <xdr:nvSpPr>
        <xdr:cNvPr id="98" name="ZoneTexte 97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SpPr txBox="1"/>
      </xdr:nvSpPr>
      <xdr:spPr>
        <a:xfrm flipH="1">
          <a:off x="12487581727" y="56119259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157</xdr:row>
      <xdr:rowOff>17009</xdr:rowOff>
    </xdr:from>
    <xdr:to>
      <xdr:col>1</xdr:col>
      <xdr:colOff>1233148</xdr:colOff>
      <xdr:row>158</xdr:row>
      <xdr:rowOff>3402</xdr:rowOff>
    </xdr:to>
    <xdr:sp macro="" textlink="">
      <xdr:nvSpPr>
        <xdr:cNvPr id="99" name="ZoneTexte 98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SpPr txBox="1"/>
      </xdr:nvSpPr>
      <xdr:spPr>
        <a:xfrm flipH="1">
          <a:off x="12487581727" y="56119259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157</xdr:row>
      <xdr:rowOff>17009</xdr:rowOff>
    </xdr:from>
    <xdr:to>
      <xdr:col>1</xdr:col>
      <xdr:colOff>1233148</xdr:colOff>
      <xdr:row>158</xdr:row>
      <xdr:rowOff>3402</xdr:rowOff>
    </xdr:to>
    <xdr:sp macro="" textlink="">
      <xdr:nvSpPr>
        <xdr:cNvPr id="100" name="ZoneTexte 99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SpPr txBox="1"/>
      </xdr:nvSpPr>
      <xdr:spPr>
        <a:xfrm flipH="1">
          <a:off x="12487581727" y="56119259"/>
          <a:ext cx="1197428" cy="1927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164</xdr:row>
      <xdr:rowOff>35719</xdr:rowOff>
    </xdr:from>
    <xdr:to>
      <xdr:col>1</xdr:col>
      <xdr:colOff>1238250</xdr:colOff>
      <xdr:row>164</xdr:row>
      <xdr:rowOff>202407</xdr:rowOff>
    </xdr:to>
    <xdr:sp macro="" textlink="">
      <xdr:nvSpPr>
        <xdr:cNvPr id="101" name="ZoneTexte 100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SpPr txBox="1"/>
      </xdr:nvSpPr>
      <xdr:spPr>
        <a:xfrm flipH="1">
          <a:off x="12487576625" y="58154094"/>
          <a:ext cx="1238250" cy="166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163</xdr:row>
      <xdr:rowOff>35719</xdr:rowOff>
    </xdr:from>
    <xdr:to>
      <xdr:col>2</xdr:col>
      <xdr:colOff>0</xdr:colOff>
      <xdr:row>164</xdr:row>
      <xdr:rowOff>197643</xdr:rowOff>
    </xdr:to>
    <xdr:cxnSp macro="">
      <xdr:nvCxnSpPr>
        <xdr:cNvPr id="102" name="Connecteur droit 101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CxnSpPr/>
      </xdr:nvCxnSpPr>
      <xdr:spPr>
        <a:xfrm flipH="1">
          <a:off x="12486306625" y="57947719"/>
          <a:ext cx="2484438" cy="36829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164</xdr:row>
      <xdr:rowOff>35719</xdr:rowOff>
    </xdr:from>
    <xdr:to>
      <xdr:col>1</xdr:col>
      <xdr:colOff>1238250</xdr:colOff>
      <xdr:row>164</xdr:row>
      <xdr:rowOff>202407</xdr:rowOff>
    </xdr:to>
    <xdr:sp macro="" textlink="">
      <xdr:nvSpPr>
        <xdr:cNvPr id="103" name="ZoneTexte 102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SpPr txBox="1"/>
      </xdr:nvSpPr>
      <xdr:spPr>
        <a:xfrm flipH="1">
          <a:off x="12487576625" y="58154094"/>
          <a:ext cx="1238250" cy="166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170</xdr:row>
      <xdr:rowOff>200025</xdr:rowOff>
    </xdr:from>
    <xdr:to>
      <xdr:col>1</xdr:col>
      <xdr:colOff>1119187</xdr:colOff>
      <xdr:row>171</xdr:row>
      <xdr:rowOff>200025</xdr:rowOff>
    </xdr:to>
    <xdr:sp macro="" textlink="">
      <xdr:nvSpPr>
        <xdr:cNvPr id="104" name="ZoneTexte 103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SpPr txBox="1"/>
      </xdr:nvSpPr>
      <xdr:spPr>
        <a:xfrm flipH="1">
          <a:off x="12487695688" y="60159900"/>
          <a:ext cx="1071562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170</xdr:row>
      <xdr:rowOff>23812</xdr:rowOff>
    </xdr:from>
    <xdr:to>
      <xdr:col>1</xdr:col>
      <xdr:colOff>2507456</xdr:colOff>
      <xdr:row>171</xdr:row>
      <xdr:rowOff>200025</xdr:rowOff>
    </xdr:to>
    <xdr:cxnSp macro="">
      <xdr:nvCxnSpPr>
        <xdr:cNvPr id="105" name="Connecteur droit 104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CxnSpPr/>
      </xdr:nvCxnSpPr>
      <xdr:spPr>
        <a:xfrm flipH="1">
          <a:off x="12486307419" y="59983687"/>
          <a:ext cx="2483644" cy="38258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170</xdr:row>
      <xdr:rowOff>200025</xdr:rowOff>
    </xdr:from>
    <xdr:to>
      <xdr:col>1</xdr:col>
      <xdr:colOff>1119187</xdr:colOff>
      <xdr:row>171</xdr:row>
      <xdr:rowOff>200025</xdr:rowOff>
    </xdr:to>
    <xdr:sp macro="" textlink="">
      <xdr:nvSpPr>
        <xdr:cNvPr id="106" name="ZoneTexte 105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SpPr txBox="1"/>
      </xdr:nvSpPr>
      <xdr:spPr>
        <a:xfrm flipH="1">
          <a:off x="12487695688" y="60159900"/>
          <a:ext cx="1071562" cy="206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5"/>
  <sheetViews>
    <sheetView rightToLeft="1" tabSelected="1" topLeftCell="A58" zoomScale="60" zoomScaleNormal="60" workbookViewId="0">
      <selection activeCell="F92" sqref="F92"/>
    </sheetView>
  </sheetViews>
  <sheetFormatPr baseColWidth="10" defaultColWidth="11.42578125" defaultRowHeight="15" x14ac:dyDescent="0.25"/>
  <cols>
    <col min="1" max="1" width="5.140625" style="1" customWidth="1"/>
    <col min="2" max="2" width="37.5703125" style="1" customWidth="1"/>
    <col min="3" max="12" width="14.28515625" style="36" customWidth="1"/>
    <col min="13" max="13" width="16.7109375" style="1" bestFit="1" customWidth="1"/>
    <col min="14" max="14" width="10" style="1" bestFit="1" customWidth="1"/>
    <col min="15" max="15" width="16.7109375" style="1" bestFit="1" customWidth="1"/>
    <col min="16" max="16" width="10" style="1" bestFit="1" customWidth="1"/>
    <col min="17" max="17" width="17.7109375" style="1" customWidth="1"/>
    <col min="18" max="18" width="12" style="1" customWidth="1"/>
    <col min="19" max="19" width="13.85546875" style="1" customWidth="1"/>
    <col min="20" max="22" width="11.42578125" style="1"/>
    <col min="23" max="23" width="14.42578125" style="1" customWidth="1"/>
    <col min="24" max="16384" width="11.42578125" style="1"/>
  </cols>
  <sheetData>
    <row r="1" spans="1:21" ht="29.25" x14ac:dyDescent="0.25">
      <c r="A1" s="84" t="s">
        <v>0</v>
      </c>
      <c r="B1" s="84"/>
      <c r="C1" s="85" t="s">
        <v>1</v>
      </c>
      <c r="D1" s="85"/>
      <c r="E1" s="85"/>
      <c r="F1" s="85"/>
      <c r="G1" s="85"/>
      <c r="H1" s="85"/>
      <c r="I1" s="85"/>
      <c r="J1" s="85"/>
      <c r="K1" s="85"/>
      <c r="L1" s="85"/>
    </row>
    <row r="2" spans="1:21" ht="29.25" x14ac:dyDescent="0.25">
      <c r="A2" s="2" t="s">
        <v>2</v>
      </c>
      <c r="B2" s="87" t="s">
        <v>3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</row>
    <row r="3" spans="1:21" ht="23.25" thickBot="1" x14ac:dyDescent="0.3">
      <c r="A3" s="3" t="s">
        <v>4</v>
      </c>
      <c r="B3" s="86" t="s">
        <v>5</v>
      </c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21" ht="27" thickTop="1" thickBot="1" x14ac:dyDescent="0.6">
      <c r="A4" s="4"/>
      <c r="B4" s="5" t="s">
        <v>6</v>
      </c>
      <c r="C4" s="6" t="s">
        <v>76</v>
      </c>
      <c r="D4" s="6" t="s">
        <v>82</v>
      </c>
      <c r="E4" s="6" t="s">
        <v>90</v>
      </c>
      <c r="F4" s="6" t="s">
        <v>94</v>
      </c>
      <c r="G4" s="6" t="s">
        <v>99</v>
      </c>
      <c r="H4" s="6" t="s">
        <v>103</v>
      </c>
      <c r="I4" s="6" t="s">
        <v>109</v>
      </c>
      <c r="J4" s="6" t="s">
        <v>110</v>
      </c>
      <c r="K4" s="6" t="s">
        <v>113</v>
      </c>
      <c r="L4" s="1"/>
    </row>
    <row r="5" spans="1:21" ht="27" thickTop="1" thickBot="1" x14ac:dyDescent="0.6">
      <c r="A5" s="8"/>
      <c r="B5" s="9" t="s">
        <v>9</v>
      </c>
      <c r="C5" s="10">
        <v>12</v>
      </c>
      <c r="D5" s="10">
        <v>12</v>
      </c>
      <c r="E5" s="10">
        <v>12</v>
      </c>
      <c r="F5" s="45">
        <v>12</v>
      </c>
      <c r="G5" s="45">
        <v>12</v>
      </c>
      <c r="H5" s="45">
        <v>12</v>
      </c>
      <c r="I5" s="45">
        <v>12</v>
      </c>
      <c r="J5" s="45">
        <v>12</v>
      </c>
      <c r="K5" s="45">
        <v>12</v>
      </c>
      <c r="L5" s="1"/>
    </row>
    <row r="6" spans="1:21" ht="26.25" thickTop="1" x14ac:dyDescent="0.25">
      <c r="A6" s="8"/>
      <c r="B6" s="12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21" ht="23.25" thickBot="1" x14ac:dyDescent="0.3">
      <c r="A7" s="13" t="s">
        <v>10</v>
      </c>
      <c r="B7" s="86" t="s">
        <v>11</v>
      </c>
      <c r="C7" s="86"/>
      <c r="D7" s="86"/>
      <c r="E7" s="86"/>
      <c r="F7" s="86"/>
      <c r="G7" s="86"/>
      <c r="H7" s="86"/>
      <c r="I7" s="86"/>
      <c r="J7" s="86"/>
      <c r="K7" s="86"/>
      <c r="L7" s="86"/>
    </row>
    <row r="8" spans="1:21" ht="27" thickTop="1" thickBot="1" x14ac:dyDescent="0.3">
      <c r="A8" s="4"/>
      <c r="B8" s="88" t="s">
        <v>78</v>
      </c>
      <c r="C8" s="79" t="s">
        <v>76</v>
      </c>
      <c r="D8" s="80"/>
      <c r="E8" s="77" t="s">
        <v>82</v>
      </c>
      <c r="F8" s="69"/>
      <c r="G8" s="79" t="s">
        <v>90</v>
      </c>
      <c r="H8" s="80"/>
      <c r="I8" s="68" t="s">
        <v>94</v>
      </c>
      <c r="J8" s="69"/>
      <c r="K8" s="68" t="s">
        <v>99</v>
      </c>
      <c r="L8" s="69"/>
      <c r="M8" s="68" t="s">
        <v>103</v>
      </c>
      <c r="N8" s="69"/>
      <c r="O8" s="68" t="s">
        <v>109</v>
      </c>
      <c r="P8" s="69"/>
      <c r="Q8" s="68" t="s">
        <v>110</v>
      </c>
      <c r="R8" s="69"/>
      <c r="S8" s="68" t="s">
        <v>113</v>
      </c>
      <c r="T8" s="69"/>
    </row>
    <row r="9" spans="1:21" ht="27" thickTop="1" thickBot="1" x14ac:dyDescent="0.6">
      <c r="A9" s="4"/>
      <c r="B9" s="89"/>
      <c r="C9" s="14" t="s">
        <v>12</v>
      </c>
      <c r="D9" s="14" t="s">
        <v>13</v>
      </c>
      <c r="E9" s="15" t="s">
        <v>12</v>
      </c>
      <c r="F9" s="15" t="s">
        <v>13</v>
      </c>
      <c r="G9" s="14" t="s">
        <v>12</v>
      </c>
      <c r="H9" s="14" t="s">
        <v>13</v>
      </c>
      <c r="I9" s="46" t="s">
        <v>12</v>
      </c>
      <c r="J9" s="46" t="s">
        <v>13</v>
      </c>
      <c r="K9" s="46" t="s">
        <v>12</v>
      </c>
      <c r="L9" s="46" t="s">
        <v>13</v>
      </c>
      <c r="M9" s="46" t="s">
        <v>12</v>
      </c>
      <c r="N9" s="46" t="s">
        <v>13</v>
      </c>
      <c r="O9" s="46" t="s">
        <v>12</v>
      </c>
      <c r="P9" s="46" t="s">
        <v>13</v>
      </c>
      <c r="Q9" s="46" t="s">
        <v>12</v>
      </c>
      <c r="R9" s="46" t="s">
        <v>13</v>
      </c>
      <c r="S9" s="46" t="s">
        <v>12</v>
      </c>
      <c r="T9" s="46" t="s">
        <v>13</v>
      </c>
    </row>
    <row r="10" spans="1:21" ht="27" thickTop="1" thickBot="1" x14ac:dyDescent="0.3">
      <c r="A10" s="8"/>
      <c r="B10" s="16" t="s">
        <v>14</v>
      </c>
      <c r="C10" s="17">
        <v>784</v>
      </c>
      <c r="D10" s="17">
        <v>676</v>
      </c>
      <c r="E10" s="17">
        <v>695</v>
      </c>
      <c r="F10" s="17">
        <v>610</v>
      </c>
      <c r="G10" s="17">
        <v>667</v>
      </c>
      <c r="H10" s="17">
        <v>584</v>
      </c>
      <c r="I10" s="17">
        <v>583</v>
      </c>
      <c r="J10" s="17">
        <v>519</v>
      </c>
      <c r="K10" s="17">
        <v>539</v>
      </c>
      <c r="L10" s="17">
        <v>472</v>
      </c>
      <c r="M10" s="17">
        <v>549</v>
      </c>
      <c r="N10" s="17">
        <v>474</v>
      </c>
      <c r="O10" s="17">
        <v>551</v>
      </c>
      <c r="P10" s="17">
        <v>478</v>
      </c>
      <c r="Q10" s="17">
        <v>569</v>
      </c>
      <c r="R10" s="17">
        <v>480</v>
      </c>
      <c r="S10" s="17">
        <v>595</v>
      </c>
      <c r="T10" s="17">
        <v>524</v>
      </c>
      <c r="U10" s="62"/>
    </row>
    <row r="11" spans="1:21" ht="27" thickTop="1" thickBot="1" x14ac:dyDescent="0.3">
      <c r="A11" s="8"/>
      <c r="B11" s="16" t="s">
        <v>15</v>
      </c>
      <c r="C11" s="17">
        <v>1737</v>
      </c>
      <c r="D11" s="17">
        <v>876</v>
      </c>
      <c r="E11" s="17">
        <v>1648</v>
      </c>
      <c r="F11" s="17">
        <v>837</v>
      </c>
      <c r="G11" s="17">
        <v>1596</v>
      </c>
      <c r="H11" s="17">
        <v>831</v>
      </c>
      <c r="I11" s="17">
        <v>1374</v>
      </c>
      <c r="J11" s="17">
        <v>713</v>
      </c>
      <c r="K11" s="17">
        <v>1215</v>
      </c>
      <c r="L11" s="17">
        <v>685</v>
      </c>
      <c r="M11" s="17">
        <v>1060</v>
      </c>
      <c r="N11" s="17">
        <v>620</v>
      </c>
      <c r="O11" s="17">
        <v>1006</v>
      </c>
      <c r="P11" s="17">
        <v>597</v>
      </c>
      <c r="Q11" s="17">
        <v>1006</v>
      </c>
      <c r="R11" s="17">
        <v>595</v>
      </c>
      <c r="S11" s="17">
        <v>1010</v>
      </c>
      <c r="T11" s="17">
        <v>595</v>
      </c>
      <c r="U11" s="62"/>
    </row>
    <row r="12" spans="1:21" ht="27" thickTop="1" thickBot="1" x14ac:dyDescent="0.3">
      <c r="A12" s="8"/>
      <c r="B12" s="16" t="s">
        <v>16</v>
      </c>
      <c r="C12" s="17">
        <v>1455</v>
      </c>
      <c r="D12" s="17">
        <v>592</v>
      </c>
      <c r="E12" s="17">
        <v>1511</v>
      </c>
      <c r="F12" s="17">
        <v>640</v>
      </c>
      <c r="G12" s="17">
        <v>1228</v>
      </c>
      <c r="H12" s="17">
        <v>544</v>
      </c>
      <c r="I12" s="17">
        <v>1136</v>
      </c>
      <c r="J12" s="17">
        <v>524</v>
      </c>
      <c r="K12" s="17">
        <v>1068</v>
      </c>
      <c r="L12" s="17">
        <v>496</v>
      </c>
      <c r="M12" s="17">
        <v>1064</v>
      </c>
      <c r="N12" s="17">
        <v>483</v>
      </c>
      <c r="O12" s="17">
        <v>1062</v>
      </c>
      <c r="P12" s="17">
        <v>489</v>
      </c>
      <c r="Q12" s="17">
        <v>1080</v>
      </c>
      <c r="R12" s="17">
        <v>499</v>
      </c>
      <c r="S12" s="17">
        <v>1174</v>
      </c>
      <c r="T12" s="17">
        <v>621</v>
      </c>
      <c r="U12" s="62"/>
    </row>
    <row r="13" spans="1:21" ht="27" thickTop="1" thickBot="1" x14ac:dyDescent="0.3">
      <c r="A13" s="8"/>
      <c r="B13" s="16" t="s">
        <v>17</v>
      </c>
      <c r="C13" s="17">
        <v>1395</v>
      </c>
      <c r="D13" s="17">
        <v>714</v>
      </c>
      <c r="E13" s="17">
        <v>1249</v>
      </c>
      <c r="F13" s="17">
        <v>654</v>
      </c>
      <c r="G13" s="17">
        <v>1135</v>
      </c>
      <c r="H13" s="17">
        <v>591</v>
      </c>
      <c r="I13" s="17">
        <v>1198</v>
      </c>
      <c r="J13" s="17">
        <v>657</v>
      </c>
      <c r="K13" s="17">
        <v>1131</v>
      </c>
      <c r="L13" s="17">
        <v>613</v>
      </c>
      <c r="M13" s="17">
        <v>1019</v>
      </c>
      <c r="N13" s="17">
        <v>539</v>
      </c>
      <c r="O13" s="17">
        <v>1152</v>
      </c>
      <c r="P13" s="17">
        <v>612</v>
      </c>
      <c r="Q13" s="17">
        <v>1243</v>
      </c>
      <c r="R13" s="17">
        <v>654</v>
      </c>
      <c r="S13" s="17">
        <v>1463</v>
      </c>
      <c r="T13" s="17">
        <v>783</v>
      </c>
      <c r="U13" s="62"/>
    </row>
    <row r="14" spans="1:21" ht="27" thickTop="1" thickBot="1" x14ac:dyDescent="0.3">
      <c r="A14" s="8"/>
      <c r="B14" s="16" t="s">
        <v>18</v>
      </c>
      <c r="C14" s="17">
        <v>1640</v>
      </c>
      <c r="D14" s="17">
        <v>1420</v>
      </c>
      <c r="E14" s="17">
        <v>1492</v>
      </c>
      <c r="F14" s="17">
        <v>1304</v>
      </c>
      <c r="G14" s="17">
        <v>1184</v>
      </c>
      <c r="H14" s="17">
        <v>1062</v>
      </c>
      <c r="I14" s="17">
        <v>861</v>
      </c>
      <c r="J14" s="17">
        <v>782</v>
      </c>
      <c r="K14" s="17">
        <v>761</v>
      </c>
      <c r="L14" s="17">
        <v>699</v>
      </c>
      <c r="M14" s="17">
        <v>586</v>
      </c>
      <c r="N14" s="17">
        <v>537</v>
      </c>
      <c r="O14" s="17">
        <v>659</v>
      </c>
      <c r="P14" s="17">
        <v>606</v>
      </c>
      <c r="Q14" s="17">
        <v>709</v>
      </c>
      <c r="R14" s="17">
        <v>644</v>
      </c>
      <c r="S14" s="17">
        <v>844</v>
      </c>
      <c r="T14" s="17">
        <v>773</v>
      </c>
      <c r="U14" s="62"/>
    </row>
    <row r="15" spans="1:21" ht="27" thickTop="1" thickBot="1" x14ac:dyDescent="0.3">
      <c r="A15" s="8"/>
      <c r="B15" s="16" t="s">
        <v>19</v>
      </c>
      <c r="C15" s="17">
        <v>885</v>
      </c>
      <c r="D15" s="17">
        <v>524</v>
      </c>
      <c r="E15" s="17">
        <v>1040</v>
      </c>
      <c r="F15" s="17">
        <v>607</v>
      </c>
      <c r="G15" s="17">
        <v>931</v>
      </c>
      <c r="H15" s="17">
        <v>578</v>
      </c>
      <c r="I15" s="17">
        <v>994</v>
      </c>
      <c r="J15" s="17">
        <v>632</v>
      </c>
      <c r="K15" s="17">
        <v>990</v>
      </c>
      <c r="L15" s="17">
        <v>645</v>
      </c>
      <c r="M15" s="17">
        <v>929</v>
      </c>
      <c r="N15" s="17">
        <v>649</v>
      </c>
      <c r="O15" s="17">
        <v>871</v>
      </c>
      <c r="P15" s="17">
        <v>629</v>
      </c>
      <c r="Q15" s="17">
        <v>781</v>
      </c>
      <c r="R15" s="17">
        <v>529</v>
      </c>
      <c r="S15" s="17">
        <v>1117</v>
      </c>
      <c r="T15" s="17">
        <v>493</v>
      </c>
      <c r="U15" s="62"/>
    </row>
    <row r="16" spans="1:21" ht="27" thickTop="1" thickBot="1" x14ac:dyDescent="0.3">
      <c r="A16" s="8"/>
      <c r="B16" s="16" t="s">
        <v>20</v>
      </c>
      <c r="C16" s="17">
        <v>1289</v>
      </c>
      <c r="D16" s="17">
        <v>1098</v>
      </c>
      <c r="E16" s="17">
        <v>1122</v>
      </c>
      <c r="F16" s="17">
        <v>938</v>
      </c>
      <c r="G16" s="17">
        <v>909</v>
      </c>
      <c r="H16" s="17">
        <v>776</v>
      </c>
      <c r="I16" s="17">
        <v>856</v>
      </c>
      <c r="J16" s="17">
        <v>679</v>
      </c>
      <c r="K16" s="17">
        <v>730</v>
      </c>
      <c r="L16" s="17">
        <v>599</v>
      </c>
      <c r="M16" s="17">
        <v>795</v>
      </c>
      <c r="N16" s="17">
        <v>650</v>
      </c>
      <c r="O16" s="17">
        <v>929</v>
      </c>
      <c r="P16" s="17">
        <v>762</v>
      </c>
      <c r="Q16" s="17">
        <v>939</v>
      </c>
      <c r="R16" s="17">
        <v>777</v>
      </c>
      <c r="S16" s="17">
        <v>921</v>
      </c>
      <c r="T16" s="17">
        <v>766</v>
      </c>
      <c r="U16" s="62"/>
    </row>
    <row r="17" spans="1:21" ht="27" thickTop="1" thickBot="1" x14ac:dyDescent="0.3">
      <c r="A17" s="8"/>
      <c r="B17" s="16" t="s">
        <v>21</v>
      </c>
      <c r="C17" s="17">
        <v>842</v>
      </c>
      <c r="D17" s="17">
        <v>718</v>
      </c>
      <c r="E17" s="17">
        <v>840</v>
      </c>
      <c r="F17" s="17">
        <v>724</v>
      </c>
      <c r="G17" s="17">
        <v>778</v>
      </c>
      <c r="H17" s="17">
        <v>677</v>
      </c>
      <c r="I17" s="17">
        <v>616</v>
      </c>
      <c r="J17" s="17">
        <v>553</v>
      </c>
      <c r="K17" s="17">
        <v>524</v>
      </c>
      <c r="L17" s="17">
        <v>476</v>
      </c>
      <c r="M17" s="17">
        <v>511</v>
      </c>
      <c r="N17" s="17">
        <v>452</v>
      </c>
      <c r="O17" s="17">
        <v>499</v>
      </c>
      <c r="P17" s="17">
        <v>431</v>
      </c>
      <c r="Q17" s="17">
        <v>530</v>
      </c>
      <c r="R17" s="17">
        <v>473</v>
      </c>
      <c r="S17" s="17">
        <v>638</v>
      </c>
      <c r="T17" s="17">
        <v>554</v>
      </c>
      <c r="U17" s="62"/>
    </row>
    <row r="18" spans="1:21" ht="27" thickTop="1" thickBot="1" x14ac:dyDescent="0.3">
      <c r="A18" s="8"/>
      <c r="B18" s="16" t="s">
        <v>22</v>
      </c>
      <c r="C18" s="17">
        <v>1841</v>
      </c>
      <c r="D18" s="17">
        <v>1357</v>
      </c>
      <c r="E18" s="17">
        <v>1853</v>
      </c>
      <c r="F18" s="17">
        <v>1389</v>
      </c>
      <c r="G18" s="17">
        <v>1693</v>
      </c>
      <c r="H18" s="17">
        <v>1275</v>
      </c>
      <c r="I18" s="17">
        <v>1773</v>
      </c>
      <c r="J18" s="17">
        <v>1317</v>
      </c>
      <c r="K18" s="17">
        <v>1779</v>
      </c>
      <c r="L18" s="17">
        <v>1257</v>
      </c>
      <c r="M18" s="17">
        <v>1720</v>
      </c>
      <c r="N18" s="17">
        <v>1303</v>
      </c>
      <c r="O18" s="17">
        <v>1611</v>
      </c>
      <c r="P18" s="17">
        <v>1223</v>
      </c>
      <c r="Q18" s="17">
        <v>1552</v>
      </c>
      <c r="R18" s="17">
        <v>1167</v>
      </c>
      <c r="S18" s="17">
        <v>1337</v>
      </c>
      <c r="T18" s="17">
        <v>1007</v>
      </c>
      <c r="U18" s="62"/>
    </row>
    <row r="19" spans="1:21" ht="27" thickTop="1" thickBot="1" x14ac:dyDescent="0.3">
      <c r="A19" s="8"/>
      <c r="B19" s="16" t="s">
        <v>23</v>
      </c>
      <c r="C19" s="17">
        <v>1747</v>
      </c>
      <c r="D19" s="17">
        <v>1182</v>
      </c>
      <c r="E19" s="17">
        <v>1743</v>
      </c>
      <c r="F19" s="17">
        <v>1201</v>
      </c>
      <c r="G19" s="17">
        <v>1767</v>
      </c>
      <c r="H19" s="17">
        <v>1236</v>
      </c>
      <c r="I19" s="17">
        <v>1619</v>
      </c>
      <c r="J19" s="17">
        <v>1124</v>
      </c>
      <c r="K19" s="17">
        <v>1627</v>
      </c>
      <c r="L19" s="17">
        <v>977</v>
      </c>
      <c r="M19" s="17">
        <v>1669</v>
      </c>
      <c r="N19" s="17">
        <v>1153</v>
      </c>
      <c r="O19" s="17">
        <v>1615</v>
      </c>
      <c r="P19" s="17">
        <v>1118</v>
      </c>
      <c r="Q19" s="17">
        <v>1596</v>
      </c>
      <c r="R19" s="17">
        <v>1093</v>
      </c>
      <c r="S19" s="17">
        <v>1549</v>
      </c>
      <c r="T19" s="17">
        <v>1085</v>
      </c>
      <c r="U19" s="62"/>
    </row>
    <row r="20" spans="1:21" ht="27" thickTop="1" thickBot="1" x14ac:dyDescent="0.3">
      <c r="A20" s="8"/>
      <c r="B20" s="16" t="s">
        <v>24</v>
      </c>
      <c r="C20" s="17">
        <v>5066</v>
      </c>
      <c r="D20" s="17">
        <v>3025</v>
      </c>
      <c r="E20" s="17">
        <v>4880</v>
      </c>
      <c r="F20" s="17">
        <v>2992</v>
      </c>
      <c r="G20" s="17">
        <v>4020</v>
      </c>
      <c r="H20" s="17">
        <v>2490</v>
      </c>
      <c r="I20" s="17">
        <v>3505</v>
      </c>
      <c r="J20" s="17">
        <v>2139</v>
      </c>
      <c r="K20" s="17">
        <v>2847</v>
      </c>
      <c r="L20" s="17">
        <v>1802</v>
      </c>
      <c r="M20" s="17">
        <v>2636</v>
      </c>
      <c r="N20" s="17">
        <v>1685</v>
      </c>
      <c r="O20" s="17">
        <v>2838</v>
      </c>
      <c r="P20" s="17">
        <v>1801</v>
      </c>
      <c r="Q20" s="17">
        <v>2602</v>
      </c>
      <c r="R20" s="17">
        <v>1586</v>
      </c>
      <c r="S20" s="17">
        <v>3706</v>
      </c>
      <c r="T20" s="17">
        <v>2386</v>
      </c>
      <c r="U20" s="62"/>
    </row>
    <row r="21" spans="1:21" ht="27" thickTop="1" thickBot="1" x14ac:dyDescent="0.3">
      <c r="A21" s="8"/>
      <c r="B21" s="16" t="s">
        <v>25</v>
      </c>
      <c r="C21" s="17">
        <v>1581</v>
      </c>
      <c r="D21" s="17">
        <v>1156</v>
      </c>
      <c r="E21" s="17">
        <v>1511</v>
      </c>
      <c r="F21" s="17">
        <v>1107</v>
      </c>
      <c r="G21" s="17">
        <v>1583</v>
      </c>
      <c r="H21" s="17">
        <v>1174</v>
      </c>
      <c r="I21" s="17">
        <v>1546</v>
      </c>
      <c r="J21" s="17">
        <v>1169</v>
      </c>
      <c r="K21" s="17">
        <v>1526</v>
      </c>
      <c r="L21" s="17">
        <v>1158</v>
      </c>
      <c r="M21" s="17">
        <v>1487</v>
      </c>
      <c r="N21" s="17">
        <v>933</v>
      </c>
      <c r="O21" s="17">
        <v>1439</v>
      </c>
      <c r="P21" s="17">
        <v>1072</v>
      </c>
      <c r="Q21" s="17">
        <v>1341</v>
      </c>
      <c r="R21" s="17">
        <v>973</v>
      </c>
      <c r="S21" s="17">
        <v>1288</v>
      </c>
      <c r="T21" s="17">
        <v>928</v>
      </c>
      <c r="U21" s="62"/>
    </row>
    <row r="22" spans="1:21" ht="27" thickTop="1" thickBot="1" x14ac:dyDescent="0.3">
      <c r="A22" s="8"/>
      <c r="B22" s="9" t="s">
        <v>26</v>
      </c>
      <c r="C22" s="10">
        <f t="shared" ref="C22:L22" si="0">SUM(C10:C21)</f>
        <v>20262</v>
      </c>
      <c r="D22" s="10">
        <f t="shared" si="0"/>
        <v>13338</v>
      </c>
      <c r="E22" s="10">
        <f t="shared" si="0"/>
        <v>19584</v>
      </c>
      <c r="F22" s="10">
        <f t="shared" si="0"/>
        <v>13003</v>
      </c>
      <c r="G22" s="10">
        <f t="shared" si="0"/>
        <v>17491</v>
      </c>
      <c r="H22" s="10">
        <f t="shared" si="0"/>
        <v>11818</v>
      </c>
      <c r="I22" s="10">
        <f t="shared" si="0"/>
        <v>16061</v>
      </c>
      <c r="J22" s="10">
        <f t="shared" si="0"/>
        <v>10808</v>
      </c>
      <c r="K22" s="10">
        <f t="shared" si="0"/>
        <v>14737</v>
      </c>
      <c r="L22" s="10">
        <f t="shared" si="0"/>
        <v>9879</v>
      </c>
      <c r="M22" s="10">
        <f>SUM(M10:M21)</f>
        <v>14025</v>
      </c>
      <c r="N22" s="10">
        <f>SUM(N10:N21)</f>
        <v>9478</v>
      </c>
      <c r="O22" s="10">
        <f>SUM(O10:O21)</f>
        <v>14232</v>
      </c>
      <c r="P22" s="10">
        <f t="shared" ref="P22:R22" si="1">SUM(P10:P21)</f>
        <v>9818</v>
      </c>
      <c r="Q22" s="10">
        <f t="shared" si="1"/>
        <v>13948</v>
      </c>
      <c r="R22" s="10">
        <f t="shared" si="1"/>
        <v>9470</v>
      </c>
      <c r="S22" s="10">
        <f>SUM(S10:S21)</f>
        <v>15642</v>
      </c>
      <c r="T22" s="10">
        <f>SUM(T10:T21)</f>
        <v>10515</v>
      </c>
    </row>
    <row r="23" spans="1:21" ht="26.25" thickTop="1" x14ac:dyDescent="0.25">
      <c r="A23" s="8"/>
      <c r="B23" s="12"/>
      <c r="C23" s="11"/>
      <c r="D23" s="11"/>
      <c r="E23" s="11"/>
      <c r="F23" s="11"/>
      <c r="G23" s="11"/>
      <c r="H23" s="11"/>
      <c r="I23" s="11"/>
      <c r="J23" s="11">
        <f>777+79</f>
        <v>856</v>
      </c>
      <c r="K23" s="11"/>
      <c r="L23" s="11">
        <f>18+661</f>
        <v>679</v>
      </c>
    </row>
    <row r="24" spans="1:21" ht="23.25" thickBot="1" x14ac:dyDescent="0.3">
      <c r="A24" s="18" t="s">
        <v>27</v>
      </c>
      <c r="B24" s="78" t="s">
        <v>28</v>
      </c>
      <c r="C24" s="78"/>
      <c r="D24" s="78"/>
      <c r="E24" s="78"/>
      <c r="F24" s="78"/>
      <c r="G24" s="78"/>
      <c r="H24" s="78"/>
      <c r="I24" s="78"/>
      <c r="J24" s="78"/>
      <c r="K24" s="78"/>
      <c r="L24" s="78"/>
    </row>
    <row r="25" spans="1:21" ht="27" thickTop="1" thickBot="1" x14ac:dyDescent="0.3">
      <c r="A25" s="8"/>
      <c r="B25" s="82" t="s">
        <v>78</v>
      </c>
      <c r="C25" s="77" t="s">
        <v>76</v>
      </c>
      <c r="D25" s="69"/>
      <c r="E25" s="77" t="s">
        <v>82</v>
      </c>
      <c r="F25" s="83"/>
      <c r="G25" s="68" t="s">
        <v>90</v>
      </c>
      <c r="H25" s="69"/>
      <c r="I25" s="68" t="s">
        <v>94</v>
      </c>
      <c r="J25" s="69"/>
      <c r="K25" s="68" t="s">
        <v>99</v>
      </c>
      <c r="L25" s="69"/>
      <c r="M25" s="68" t="s">
        <v>103</v>
      </c>
      <c r="N25" s="69"/>
      <c r="O25" s="68" t="s">
        <v>109</v>
      </c>
      <c r="P25" s="69"/>
      <c r="Q25" s="68" t="s">
        <v>110</v>
      </c>
      <c r="R25" s="69"/>
      <c r="S25" s="68" t="s">
        <v>113</v>
      </c>
      <c r="T25" s="69"/>
    </row>
    <row r="26" spans="1:21" ht="27" thickTop="1" thickBot="1" x14ac:dyDescent="0.6">
      <c r="A26" s="8"/>
      <c r="B26" s="82"/>
      <c r="C26" s="15" t="s">
        <v>12</v>
      </c>
      <c r="D26" s="15" t="s">
        <v>13</v>
      </c>
      <c r="E26" s="15" t="s">
        <v>12</v>
      </c>
      <c r="F26" s="15" t="s">
        <v>13</v>
      </c>
      <c r="G26" s="15" t="s">
        <v>12</v>
      </c>
      <c r="H26" s="15" t="s">
        <v>13</v>
      </c>
      <c r="I26" s="46" t="s">
        <v>12</v>
      </c>
      <c r="J26" s="46" t="s">
        <v>13</v>
      </c>
      <c r="K26" s="46" t="s">
        <v>12</v>
      </c>
      <c r="L26" s="46" t="s">
        <v>13</v>
      </c>
      <c r="M26" s="46" t="s">
        <v>12</v>
      </c>
      <c r="N26" s="46" t="s">
        <v>13</v>
      </c>
      <c r="O26" s="46" t="s">
        <v>12</v>
      </c>
      <c r="P26" s="46" t="s">
        <v>13</v>
      </c>
      <c r="Q26" s="46" t="s">
        <v>12</v>
      </c>
      <c r="R26" s="46" t="s">
        <v>13</v>
      </c>
      <c r="S26" s="46" t="s">
        <v>12</v>
      </c>
      <c r="T26" s="46" t="s">
        <v>13</v>
      </c>
    </row>
    <row r="27" spans="1:21" ht="27" thickTop="1" thickBot="1" x14ac:dyDescent="0.3">
      <c r="A27" s="8"/>
      <c r="B27" s="16" t="s">
        <v>29</v>
      </c>
      <c r="C27" s="17">
        <v>1289</v>
      </c>
      <c r="D27" s="17">
        <v>1098</v>
      </c>
      <c r="E27" s="17">
        <v>1122</v>
      </c>
      <c r="F27" s="17">
        <v>938</v>
      </c>
      <c r="G27" s="17">
        <v>909</v>
      </c>
      <c r="H27" s="17">
        <v>776</v>
      </c>
      <c r="I27" s="17">
        <v>856</v>
      </c>
      <c r="J27" s="17">
        <v>679</v>
      </c>
      <c r="K27" s="17">
        <v>730</v>
      </c>
      <c r="L27" s="17">
        <v>599</v>
      </c>
      <c r="M27" s="17">
        <v>795</v>
      </c>
      <c r="N27" s="17">
        <v>650</v>
      </c>
      <c r="O27" s="17">
        <v>929</v>
      </c>
      <c r="P27" s="17">
        <v>762</v>
      </c>
      <c r="Q27" s="17">
        <v>939</v>
      </c>
      <c r="R27" s="17">
        <v>777</v>
      </c>
      <c r="S27" s="17">
        <v>921</v>
      </c>
      <c r="T27" s="17">
        <v>766</v>
      </c>
      <c r="U27" s="62"/>
    </row>
    <row r="28" spans="1:21" ht="27" thickTop="1" thickBot="1" x14ac:dyDescent="0.3">
      <c r="A28" s="8"/>
      <c r="B28" s="16" t="s">
        <v>30</v>
      </c>
      <c r="C28" s="17">
        <v>406</v>
      </c>
      <c r="D28" s="17">
        <v>310</v>
      </c>
      <c r="E28" s="17">
        <v>430</v>
      </c>
      <c r="F28" s="17">
        <v>331</v>
      </c>
      <c r="G28" s="17">
        <v>444</v>
      </c>
      <c r="H28" s="17">
        <v>336</v>
      </c>
      <c r="I28" s="17">
        <v>396</v>
      </c>
      <c r="J28" s="17">
        <v>319</v>
      </c>
      <c r="K28" s="17">
        <v>407</v>
      </c>
      <c r="L28" s="17">
        <v>333</v>
      </c>
      <c r="M28" s="17">
        <v>408</v>
      </c>
      <c r="N28" s="17">
        <v>331</v>
      </c>
      <c r="O28" s="17">
        <v>394</v>
      </c>
      <c r="P28" s="17">
        <v>296</v>
      </c>
      <c r="Q28" s="17">
        <v>346</v>
      </c>
      <c r="R28" s="17">
        <v>263</v>
      </c>
      <c r="S28" s="17">
        <v>446</v>
      </c>
      <c r="T28" s="17">
        <v>208</v>
      </c>
      <c r="U28" s="62"/>
    </row>
    <row r="29" spans="1:21" ht="27" thickTop="1" thickBot="1" x14ac:dyDescent="0.3">
      <c r="A29" s="8"/>
      <c r="B29" s="16" t="s">
        <v>80</v>
      </c>
      <c r="C29" s="17">
        <v>83</v>
      </c>
      <c r="D29" s="17">
        <v>76</v>
      </c>
      <c r="E29" s="17">
        <v>77</v>
      </c>
      <c r="F29" s="17">
        <v>72</v>
      </c>
      <c r="G29" s="17">
        <v>54</v>
      </c>
      <c r="H29" s="17">
        <v>50</v>
      </c>
      <c r="I29" s="17">
        <v>34</v>
      </c>
      <c r="J29" s="17">
        <v>30</v>
      </c>
      <c r="K29" s="17">
        <v>62</v>
      </c>
      <c r="L29" s="17">
        <v>56</v>
      </c>
      <c r="M29" s="17">
        <v>54</v>
      </c>
      <c r="N29" s="17">
        <v>51</v>
      </c>
      <c r="O29" s="17">
        <v>71</v>
      </c>
      <c r="P29" s="17">
        <v>65</v>
      </c>
      <c r="Q29" s="17">
        <v>86</v>
      </c>
      <c r="R29" s="17">
        <v>75</v>
      </c>
      <c r="S29" s="17">
        <v>120</v>
      </c>
      <c r="T29" s="17">
        <v>111</v>
      </c>
      <c r="U29" s="62"/>
    </row>
    <row r="30" spans="1:21" ht="27" thickTop="1" thickBot="1" x14ac:dyDescent="0.3">
      <c r="A30" s="8"/>
      <c r="B30" s="16" t="s">
        <v>31</v>
      </c>
      <c r="C30" s="17">
        <v>954</v>
      </c>
      <c r="D30" s="17">
        <v>501</v>
      </c>
      <c r="E30" s="17">
        <v>882</v>
      </c>
      <c r="F30" s="17">
        <v>489</v>
      </c>
      <c r="G30" s="17">
        <v>699</v>
      </c>
      <c r="H30" s="17">
        <v>362</v>
      </c>
      <c r="I30" s="17">
        <v>694</v>
      </c>
      <c r="J30" s="17">
        <v>379</v>
      </c>
      <c r="K30" s="17">
        <v>537</v>
      </c>
      <c r="L30" s="17">
        <v>279</v>
      </c>
      <c r="M30" s="17">
        <v>489</v>
      </c>
      <c r="N30" s="17">
        <v>278</v>
      </c>
      <c r="O30" s="17">
        <v>438</v>
      </c>
      <c r="P30" s="17">
        <v>256</v>
      </c>
      <c r="Q30" s="17">
        <v>326</v>
      </c>
      <c r="R30" s="17">
        <v>205</v>
      </c>
      <c r="S30" s="17">
        <v>461</v>
      </c>
      <c r="T30" s="17">
        <v>289</v>
      </c>
      <c r="U30" s="62"/>
    </row>
    <row r="31" spans="1:21" ht="27" thickTop="1" thickBot="1" x14ac:dyDescent="0.3">
      <c r="A31" s="8"/>
      <c r="B31" s="16" t="s">
        <v>32</v>
      </c>
      <c r="C31" s="17">
        <v>6020</v>
      </c>
      <c r="D31" s="17">
        <v>4429</v>
      </c>
      <c r="E31" s="17">
        <v>5845</v>
      </c>
      <c r="F31" s="17">
        <v>4351</v>
      </c>
      <c r="G31" s="17">
        <v>5743</v>
      </c>
      <c r="H31" s="17">
        <v>4294</v>
      </c>
      <c r="I31" s="17">
        <v>5551</v>
      </c>
      <c r="J31" s="17">
        <v>4153</v>
      </c>
      <c r="K31" s="17">
        <v>5447</v>
      </c>
      <c r="L31" s="17">
        <v>3842</v>
      </c>
      <c r="M31" s="17">
        <v>5380</v>
      </c>
      <c r="N31" s="17">
        <v>3824</v>
      </c>
      <c r="O31" s="17">
        <v>5202</v>
      </c>
      <c r="P31" s="17">
        <v>3879</v>
      </c>
      <c r="Q31" s="17">
        <v>5058</v>
      </c>
      <c r="R31" s="17">
        <v>3713</v>
      </c>
      <c r="S31" s="17">
        <v>4746</v>
      </c>
      <c r="T31" s="17">
        <v>3527</v>
      </c>
      <c r="U31" s="62"/>
    </row>
    <row r="32" spans="1:21" ht="27" thickTop="1" thickBot="1" x14ac:dyDescent="0.3">
      <c r="A32" s="8"/>
      <c r="B32" s="16" t="s">
        <v>33</v>
      </c>
      <c r="C32" s="17">
        <v>995</v>
      </c>
      <c r="D32" s="17">
        <v>695</v>
      </c>
      <c r="E32" s="17">
        <v>1021</v>
      </c>
      <c r="F32" s="17">
        <v>694</v>
      </c>
      <c r="G32" s="17">
        <v>956</v>
      </c>
      <c r="H32" s="17">
        <v>674</v>
      </c>
      <c r="I32" s="17">
        <v>931</v>
      </c>
      <c r="J32" s="17">
        <v>671</v>
      </c>
      <c r="K32" s="17">
        <v>858</v>
      </c>
      <c r="L32" s="17">
        <v>646</v>
      </c>
      <c r="M32" s="17">
        <v>819</v>
      </c>
      <c r="N32" s="17">
        <v>646</v>
      </c>
      <c r="O32" s="17">
        <v>710</v>
      </c>
      <c r="P32" s="17">
        <v>580</v>
      </c>
      <c r="Q32" s="17">
        <v>670</v>
      </c>
      <c r="R32" s="17">
        <v>561</v>
      </c>
      <c r="S32" s="17">
        <v>846</v>
      </c>
      <c r="T32" s="17">
        <v>585</v>
      </c>
      <c r="U32" s="62"/>
    </row>
    <row r="33" spans="1:23" ht="27" thickTop="1" thickBot="1" x14ac:dyDescent="0.3">
      <c r="A33" s="8"/>
      <c r="B33" s="16" t="s">
        <v>34</v>
      </c>
      <c r="C33" s="17">
        <v>1796</v>
      </c>
      <c r="D33" s="17">
        <v>903</v>
      </c>
      <c r="E33" s="17">
        <v>1609</v>
      </c>
      <c r="F33" s="17">
        <v>825</v>
      </c>
      <c r="G33" s="17">
        <v>1340</v>
      </c>
      <c r="H33" s="17">
        <v>671</v>
      </c>
      <c r="I33" s="17">
        <v>1279</v>
      </c>
      <c r="J33" s="17">
        <v>669</v>
      </c>
      <c r="K33" s="17">
        <v>1177</v>
      </c>
      <c r="L33" s="17">
        <v>601</v>
      </c>
      <c r="M33" s="17">
        <v>1032</v>
      </c>
      <c r="N33" s="17">
        <v>488</v>
      </c>
      <c r="O33" s="17">
        <v>929</v>
      </c>
      <c r="P33" s="17">
        <v>426</v>
      </c>
      <c r="Q33" s="17">
        <v>1050</v>
      </c>
      <c r="R33" s="17">
        <v>462</v>
      </c>
      <c r="S33" s="17">
        <v>1275</v>
      </c>
      <c r="T33" s="17">
        <v>602</v>
      </c>
      <c r="U33" s="62"/>
    </row>
    <row r="34" spans="1:23" ht="27" thickTop="1" thickBot="1" x14ac:dyDescent="0.3">
      <c r="A34" s="8"/>
      <c r="B34" s="16" t="s">
        <v>35</v>
      </c>
      <c r="C34" s="17">
        <v>1415</v>
      </c>
      <c r="D34" s="17">
        <v>1230</v>
      </c>
      <c r="E34" s="17">
        <v>1346</v>
      </c>
      <c r="F34" s="17">
        <v>1173</v>
      </c>
      <c r="G34" s="17">
        <v>1068</v>
      </c>
      <c r="H34" s="17">
        <v>964</v>
      </c>
      <c r="I34" s="17">
        <v>753</v>
      </c>
      <c r="J34" s="17">
        <v>690</v>
      </c>
      <c r="K34" s="17">
        <v>699</v>
      </c>
      <c r="L34" s="17">
        <v>643</v>
      </c>
      <c r="M34" s="17">
        <v>532</v>
      </c>
      <c r="N34" s="17">
        <v>486</v>
      </c>
      <c r="O34" s="17">
        <v>610</v>
      </c>
      <c r="P34" s="17">
        <v>562</v>
      </c>
      <c r="Q34" s="17">
        <v>623</v>
      </c>
      <c r="R34" s="17">
        <v>569</v>
      </c>
      <c r="S34" s="17">
        <v>764</v>
      </c>
      <c r="T34" s="17">
        <v>700</v>
      </c>
      <c r="U34" s="62"/>
    </row>
    <row r="35" spans="1:23" ht="27" thickTop="1" thickBot="1" x14ac:dyDescent="0.3">
      <c r="A35" s="8"/>
      <c r="B35" s="16" t="s">
        <v>36</v>
      </c>
      <c r="C35" s="17">
        <v>2653</v>
      </c>
      <c r="D35" s="17">
        <v>1885</v>
      </c>
      <c r="E35" s="17">
        <v>2575</v>
      </c>
      <c r="F35" s="17">
        <v>1862</v>
      </c>
      <c r="G35" s="17">
        <v>2251</v>
      </c>
      <c r="H35" s="17">
        <v>1652</v>
      </c>
      <c r="I35" s="17">
        <v>1844</v>
      </c>
      <c r="J35" s="17">
        <v>1325</v>
      </c>
      <c r="K35" s="17">
        <v>1529</v>
      </c>
      <c r="L35" s="17">
        <v>1144</v>
      </c>
      <c r="M35" s="17">
        <v>1371</v>
      </c>
      <c r="N35" s="17">
        <v>1053</v>
      </c>
      <c r="O35" s="17">
        <v>1382</v>
      </c>
      <c r="P35" s="17">
        <v>1065</v>
      </c>
      <c r="Q35" s="17">
        <v>1147</v>
      </c>
      <c r="R35" s="17">
        <v>830</v>
      </c>
      <c r="S35" s="17">
        <v>1639</v>
      </c>
      <c r="T35" s="17">
        <v>1302</v>
      </c>
      <c r="U35" s="62"/>
    </row>
    <row r="36" spans="1:23" ht="27" thickTop="1" thickBot="1" x14ac:dyDescent="0.3">
      <c r="A36" s="8"/>
      <c r="B36" s="16" t="s">
        <v>37</v>
      </c>
      <c r="C36" s="17">
        <v>556</v>
      </c>
      <c r="D36" s="17">
        <v>508</v>
      </c>
      <c r="E36" s="17">
        <v>553</v>
      </c>
      <c r="F36" s="17">
        <v>512</v>
      </c>
      <c r="G36" s="17">
        <v>513</v>
      </c>
      <c r="H36" s="17">
        <v>478</v>
      </c>
      <c r="I36" s="17">
        <v>403</v>
      </c>
      <c r="J36" s="17">
        <v>380</v>
      </c>
      <c r="K36" s="17">
        <v>333</v>
      </c>
      <c r="L36" s="17">
        <v>317</v>
      </c>
      <c r="M36" s="17">
        <v>323</v>
      </c>
      <c r="N36" s="17">
        <v>305</v>
      </c>
      <c r="O36" s="17">
        <v>339</v>
      </c>
      <c r="P36" s="17">
        <v>316</v>
      </c>
      <c r="Q36" s="17">
        <v>325</v>
      </c>
      <c r="R36" s="17">
        <v>307</v>
      </c>
      <c r="S36" s="17">
        <v>370</v>
      </c>
      <c r="T36" s="17">
        <v>345</v>
      </c>
      <c r="U36" s="62"/>
    </row>
    <row r="37" spans="1:23" ht="27" thickTop="1" thickBot="1" x14ac:dyDescent="0.3">
      <c r="A37" s="8"/>
      <c r="B37" s="16" t="s">
        <v>38</v>
      </c>
      <c r="C37" s="17">
        <v>4095</v>
      </c>
      <c r="D37" s="17">
        <v>1703</v>
      </c>
      <c r="E37" s="17">
        <v>4124</v>
      </c>
      <c r="F37" s="17">
        <v>1756</v>
      </c>
      <c r="G37" s="17">
        <v>3514</v>
      </c>
      <c r="H37" s="17">
        <v>1561</v>
      </c>
      <c r="I37" s="17">
        <v>3320</v>
      </c>
      <c r="J37" s="17">
        <v>1513</v>
      </c>
      <c r="K37" s="17">
        <v>2958</v>
      </c>
      <c r="L37" s="17">
        <v>1419</v>
      </c>
      <c r="M37" s="17">
        <v>2822</v>
      </c>
      <c r="N37" s="17">
        <v>1366</v>
      </c>
      <c r="O37" s="17">
        <v>3228</v>
      </c>
      <c r="P37" s="17">
        <v>1611</v>
      </c>
      <c r="Q37" s="17">
        <v>3378</v>
      </c>
      <c r="R37" s="17">
        <v>1708</v>
      </c>
      <c r="S37" s="17">
        <v>4054</v>
      </c>
      <c r="T37" s="17">
        <v>2080</v>
      </c>
      <c r="U37" s="62"/>
    </row>
    <row r="38" spans="1:23" ht="27" thickTop="1" thickBot="1" x14ac:dyDescent="0.3">
      <c r="A38" s="8"/>
      <c r="B38" s="9" t="s">
        <v>26</v>
      </c>
      <c r="C38" s="10">
        <f t="shared" ref="C38:N38" si="2">SUM(C27:C37)</f>
        <v>20262</v>
      </c>
      <c r="D38" s="10">
        <f t="shared" si="2"/>
        <v>13338</v>
      </c>
      <c r="E38" s="10">
        <f t="shared" si="2"/>
        <v>19584</v>
      </c>
      <c r="F38" s="10">
        <f t="shared" si="2"/>
        <v>13003</v>
      </c>
      <c r="G38" s="10">
        <f t="shared" si="2"/>
        <v>17491</v>
      </c>
      <c r="H38" s="10">
        <f t="shared" si="2"/>
        <v>11818</v>
      </c>
      <c r="I38" s="10">
        <f t="shared" si="2"/>
        <v>16061</v>
      </c>
      <c r="J38" s="10">
        <f t="shared" si="2"/>
        <v>10808</v>
      </c>
      <c r="K38" s="10">
        <f t="shared" si="2"/>
        <v>14737</v>
      </c>
      <c r="L38" s="10">
        <f t="shared" si="2"/>
        <v>9879</v>
      </c>
      <c r="M38" s="10">
        <f t="shared" si="2"/>
        <v>14025</v>
      </c>
      <c r="N38" s="10">
        <f t="shared" si="2"/>
        <v>9478</v>
      </c>
      <c r="O38" s="10">
        <f>SUM(O27:O37)</f>
        <v>14232</v>
      </c>
      <c r="P38" s="10">
        <f t="shared" ref="P38:R38" si="3">SUM(P27:P37)</f>
        <v>9818</v>
      </c>
      <c r="Q38" s="10">
        <f t="shared" si="3"/>
        <v>13948</v>
      </c>
      <c r="R38" s="10">
        <f t="shared" si="3"/>
        <v>9470</v>
      </c>
      <c r="S38" s="10">
        <f>SUM(S27:S37)</f>
        <v>15642</v>
      </c>
      <c r="T38" s="10">
        <f>SUM(T27:T37)</f>
        <v>10515</v>
      </c>
    </row>
    <row r="39" spans="1:23" ht="26.25" thickTop="1" x14ac:dyDescent="0.25">
      <c r="A39" s="8"/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23" ht="23.25" thickBot="1" x14ac:dyDescent="0.3">
      <c r="A40" s="18" t="s">
        <v>39</v>
      </c>
      <c r="B40" s="78" t="s">
        <v>40</v>
      </c>
      <c r="C40" s="78"/>
      <c r="D40" s="78"/>
      <c r="E40" s="78"/>
      <c r="F40" s="78"/>
      <c r="G40" s="78"/>
      <c r="H40" s="78"/>
      <c r="I40" s="78"/>
      <c r="J40" s="78"/>
      <c r="K40" s="78"/>
      <c r="L40" s="78"/>
    </row>
    <row r="41" spans="1:23" ht="27" thickTop="1" thickBot="1" x14ac:dyDescent="0.3">
      <c r="A41" s="8"/>
      <c r="B41" s="82" t="s">
        <v>78</v>
      </c>
      <c r="C41" s="77" t="s">
        <v>8</v>
      </c>
      <c r="D41" s="69"/>
      <c r="E41" s="77" t="s">
        <v>76</v>
      </c>
      <c r="F41" s="69"/>
      <c r="G41" s="77" t="s">
        <v>82</v>
      </c>
      <c r="H41" s="83"/>
      <c r="I41" s="68" t="s">
        <v>90</v>
      </c>
      <c r="J41" s="69"/>
      <c r="K41" s="68" t="s">
        <v>94</v>
      </c>
      <c r="L41" s="69"/>
      <c r="M41" s="68" t="s">
        <v>99</v>
      </c>
      <c r="N41" s="69"/>
      <c r="O41" s="68" t="s">
        <v>103</v>
      </c>
      <c r="P41" s="69"/>
      <c r="Q41" s="68" t="s">
        <v>109</v>
      </c>
      <c r="R41" s="69"/>
      <c r="S41" s="68" t="s">
        <v>110</v>
      </c>
      <c r="T41" s="69"/>
      <c r="U41" s="68" t="s">
        <v>113</v>
      </c>
      <c r="V41" s="69"/>
    </row>
    <row r="42" spans="1:23" ht="27" thickTop="1" thickBot="1" x14ac:dyDescent="0.6">
      <c r="A42" s="8"/>
      <c r="B42" s="82"/>
      <c r="C42" s="15" t="s">
        <v>12</v>
      </c>
      <c r="D42" s="15" t="s">
        <v>13</v>
      </c>
      <c r="E42" s="15" t="s">
        <v>12</v>
      </c>
      <c r="F42" s="15" t="s">
        <v>13</v>
      </c>
      <c r="G42" s="15" t="s">
        <v>12</v>
      </c>
      <c r="H42" s="15" t="s">
        <v>13</v>
      </c>
      <c r="I42" s="15" t="s">
        <v>12</v>
      </c>
      <c r="J42" s="15" t="s">
        <v>13</v>
      </c>
      <c r="K42" s="46" t="s">
        <v>12</v>
      </c>
      <c r="L42" s="46" t="s">
        <v>13</v>
      </c>
      <c r="M42" s="46" t="s">
        <v>12</v>
      </c>
      <c r="N42" s="46" t="s">
        <v>13</v>
      </c>
      <c r="O42" s="46" t="s">
        <v>12</v>
      </c>
      <c r="P42" s="46" t="s">
        <v>13</v>
      </c>
      <c r="Q42" s="46" t="s">
        <v>12</v>
      </c>
      <c r="R42" s="46" t="s">
        <v>13</v>
      </c>
      <c r="S42" s="46" t="s">
        <v>12</v>
      </c>
      <c r="T42" s="46" t="s">
        <v>13</v>
      </c>
      <c r="U42" s="46" t="s">
        <v>12</v>
      </c>
      <c r="V42" s="46" t="s">
        <v>13</v>
      </c>
    </row>
    <row r="43" spans="1:23" ht="27" thickTop="1" thickBot="1" x14ac:dyDescent="0.3">
      <c r="A43" s="8"/>
      <c r="B43" s="16" t="s">
        <v>111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>
        <v>2682</v>
      </c>
      <c r="R43" s="17">
        <v>1819</v>
      </c>
      <c r="S43" s="17">
        <v>4097</v>
      </c>
      <c r="T43" s="17">
        <v>2747</v>
      </c>
      <c r="U43" s="17">
        <v>7049</v>
      </c>
      <c r="V43" s="17">
        <v>4680</v>
      </c>
      <c r="W43" s="62"/>
    </row>
    <row r="44" spans="1:23" ht="27" thickTop="1" thickBot="1" x14ac:dyDescent="0.3">
      <c r="A44" s="8"/>
      <c r="B44" s="16" t="s">
        <v>41</v>
      </c>
      <c r="C44" s="17">
        <v>4797</v>
      </c>
      <c r="D44" s="17">
        <v>2863</v>
      </c>
      <c r="E44" s="17">
        <v>4954</v>
      </c>
      <c r="F44" s="17">
        <v>2996</v>
      </c>
      <c r="G44" s="17">
        <v>4664</v>
      </c>
      <c r="H44" s="17">
        <v>2849</v>
      </c>
      <c r="I44" s="17">
        <v>3886</v>
      </c>
      <c r="J44" s="17">
        <v>2441</v>
      </c>
      <c r="K44" s="17">
        <v>3523</v>
      </c>
      <c r="L44" s="17">
        <v>2190</v>
      </c>
      <c r="M44" s="17">
        <v>2870</v>
      </c>
      <c r="N44" s="17">
        <v>1793</v>
      </c>
      <c r="O44" s="17">
        <v>2461</v>
      </c>
      <c r="P44" s="17">
        <v>1561</v>
      </c>
      <c r="Q44" s="17">
        <v>1384</v>
      </c>
      <c r="R44" s="17">
        <v>881</v>
      </c>
      <c r="S44" s="17">
        <v>586</v>
      </c>
      <c r="T44" s="17">
        <v>386</v>
      </c>
      <c r="U44" s="17">
        <v>64</v>
      </c>
      <c r="V44" s="17">
        <v>56</v>
      </c>
      <c r="W44" s="62"/>
    </row>
    <row r="45" spans="1:23" ht="27" thickTop="1" thickBot="1" x14ac:dyDescent="0.3">
      <c r="A45" s="8"/>
      <c r="B45" s="16" t="s">
        <v>91</v>
      </c>
      <c r="C45" s="17">
        <v>5367</v>
      </c>
      <c r="D45" s="17">
        <v>4065</v>
      </c>
      <c r="E45" s="17">
        <v>4822</v>
      </c>
      <c r="F45" s="17">
        <v>3737</v>
      </c>
      <c r="G45" s="17">
        <v>4552</v>
      </c>
      <c r="H45" s="17">
        <v>3509</v>
      </c>
      <c r="I45" s="17">
        <v>4059</v>
      </c>
      <c r="J45" s="17">
        <v>3174</v>
      </c>
      <c r="K45" s="17">
        <v>3626</v>
      </c>
      <c r="L45" s="17">
        <v>2783</v>
      </c>
      <c r="M45" s="17">
        <v>3197</v>
      </c>
      <c r="N45" s="17">
        <v>2455</v>
      </c>
      <c r="O45" s="17">
        <v>3044</v>
      </c>
      <c r="P45" s="17">
        <v>2356</v>
      </c>
      <c r="Q45" s="17">
        <v>1737</v>
      </c>
      <c r="R45" s="17">
        <v>1384</v>
      </c>
      <c r="S45" s="17">
        <v>917</v>
      </c>
      <c r="T45" s="17">
        <v>739</v>
      </c>
      <c r="U45" s="17"/>
      <c r="V45" s="17"/>
      <c r="W45" s="62"/>
    </row>
    <row r="46" spans="1:23" ht="27" thickTop="1" thickBot="1" x14ac:dyDescent="0.3">
      <c r="A46" s="8"/>
      <c r="B46" s="16" t="s">
        <v>42</v>
      </c>
      <c r="C46" s="17">
        <v>2008</v>
      </c>
      <c r="D46" s="17">
        <v>861</v>
      </c>
      <c r="E46" s="17">
        <v>1874</v>
      </c>
      <c r="F46" s="17">
        <v>824</v>
      </c>
      <c r="G46" s="17">
        <v>1932</v>
      </c>
      <c r="H46" s="17">
        <v>887</v>
      </c>
      <c r="I46" s="17">
        <v>1482</v>
      </c>
      <c r="J46" s="17">
        <v>691</v>
      </c>
      <c r="K46" s="17">
        <v>1443</v>
      </c>
      <c r="L46" s="17">
        <v>695</v>
      </c>
      <c r="M46" s="17">
        <v>1331</v>
      </c>
      <c r="N46" s="17">
        <v>651</v>
      </c>
      <c r="O46" s="17">
        <v>1405</v>
      </c>
      <c r="P46" s="17">
        <v>676</v>
      </c>
      <c r="Q46" s="17">
        <v>1455</v>
      </c>
      <c r="R46" s="17">
        <v>724</v>
      </c>
      <c r="S46" s="17">
        <v>1563</v>
      </c>
      <c r="T46" s="17">
        <v>784</v>
      </c>
      <c r="U46" s="17">
        <v>1847</v>
      </c>
      <c r="V46" s="17">
        <v>1019</v>
      </c>
      <c r="W46" s="62"/>
    </row>
    <row r="47" spans="1:23" ht="27" thickTop="1" thickBot="1" x14ac:dyDescent="0.3">
      <c r="A47" s="8"/>
      <c r="B47" s="16" t="s">
        <v>108</v>
      </c>
      <c r="C47" s="17">
        <v>1478</v>
      </c>
      <c r="D47" s="17">
        <v>666</v>
      </c>
      <c r="E47" s="17">
        <v>1391</v>
      </c>
      <c r="F47" s="17">
        <v>646</v>
      </c>
      <c r="G47" s="17">
        <v>1309</v>
      </c>
      <c r="H47" s="17">
        <v>607</v>
      </c>
      <c r="I47" s="17">
        <v>1308</v>
      </c>
      <c r="J47" s="17">
        <v>618</v>
      </c>
      <c r="K47" s="17">
        <v>1120</v>
      </c>
      <c r="L47" s="17">
        <v>543</v>
      </c>
      <c r="M47" s="17">
        <v>971</v>
      </c>
      <c r="N47" s="17">
        <v>509</v>
      </c>
      <c r="O47" s="17">
        <v>848</v>
      </c>
      <c r="P47" s="17">
        <v>464</v>
      </c>
      <c r="Q47" s="17">
        <v>788</v>
      </c>
      <c r="R47" s="17">
        <v>431</v>
      </c>
      <c r="S47" s="17">
        <v>794</v>
      </c>
      <c r="T47" s="17">
        <v>454</v>
      </c>
      <c r="U47" s="17">
        <v>841</v>
      </c>
      <c r="V47" s="17">
        <v>485</v>
      </c>
      <c r="W47" s="62"/>
    </row>
    <row r="48" spans="1:23" ht="34.5" customHeight="1" thickTop="1" thickBot="1" x14ac:dyDescent="0.3">
      <c r="A48" s="8"/>
      <c r="B48" s="16" t="s">
        <v>112</v>
      </c>
      <c r="C48" s="17">
        <v>4791</v>
      </c>
      <c r="D48" s="17">
        <v>3375</v>
      </c>
      <c r="E48" s="17">
        <v>4959</v>
      </c>
      <c r="F48" s="17">
        <v>3527</v>
      </c>
      <c r="G48" s="17">
        <v>4854</v>
      </c>
      <c r="H48" s="17">
        <v>3492</v>
      </c>
      <c r="I48" s="17">
        <v>4872</v>
      </c>
      <c r="J48" s="17">
        <v>3542</v>
      </c>
      <c r="K48" s="17">
        <v>4733</v>
      </c>
      <c r="L48" s="17">
        <v>3446</v>
      </c>
      <c r="M48" s="17">
        <v>4695</v>
      </c>
      <c r="N48" s="17">
        <v>3260</v>
      </c>
      <c r="O48" s="17">
        <v>4560</v>
      </c>
      <c r="P48" s="17">
        <v>3134</v>
      </c>
      <c r="Q48" s="17">
        <v>4378</v>
      </c>
      <c r="R48" s="17">
        <v>3175</v>
      </c>
      <c r="S48" s="17">
        <v>4180</v>
      </c>
      <c r="T48" s="17">
        <v>2988</v>
      </c>
      <c r="U48" s="17">
        <v>3978</v>
      </c>
      <c r="V48" s="17">
        <v>2859</v>
      </c>
      <c r="W48" s="62"/>
    </row>
    <row r="49" spans="1:23" ht="27" thickTop="1" thickBot="1" x14ac:dyDescent="0.3">
      <c r="A49" s="8"/>
      <c r="B49" s="16" t="s">
        <v>44</v>
      </c>
      <c r="C49" s="17">
        <v>698</v>
      </c>
      <c r="D49" s="17">
        <v>481</v>
      </c>
      <c r="E49" s="17">
        <v>554</v>
      </c>
      <c r="F49" s="17">
        <v>401</v>
      </c>
      <c r="G49" s="17">
        <v>568</v>
      </c>
      <c r="H49" s="17">
        <v>424</v>
      </c>
      <c r="I49" s="17">
        <v>464</v>
      </c>
      <c r="J49" s="17">
        <v>346</v>
      </c>
      <c r="K49" s="17">
        <v>381</v>
      </c>
      <c r="L49" s="17">
        <v>270</v>
      </c>
      <c r="M49" s="17">
        <v>482</v>
      </c>
      <c r="N49" s="17">
        <v>357</v>
      </c>
      <c r="O49" s="17">
        <v>483</v>
      </c>
      <c r="P49" s="17">
        <v>367</v>
      </c>
      <c r="Q49" s="17">
        <v>494</v>
      </c>
      <c r="R49" s="17">
        <v>384</v>
      </c>
      <c r="S49" s="17">
        <v>528</v>
      </c>
      <c r="T49" s="17">
        <v>392</v>
      </c>
      <c r="U49" s="17">
        <v>539</v>
      </c>
      <c r="V49" s="17">
        <v>404</v>
      </c>
      <c r="W49" s="62"/>
    </row>
    <row r="50" spans="1:23" ht="27" thickTop="1" thickBot="1" x14ac:dyDescent="0.3">
      <c r="A50" s="8"/>
      <c r="B50" s="16" t="s">
        <v>45</v>
      </c>
      <c r="C50" s="17">
        <v>538</v>
      </c>
      <c r="D50" s="17">
        <v>395</v>
      </c>
      <c r="E50" s="17">
        <v>509</v>
      </c>
      <c r="F50" s="17">
        <v>392</v>
      </c>
      <c r="G50" s="17">
        <v>514</v>
      </c>
      <c r="H50" s="17">
        <v>391</v>
      </c>
      <c r="I50" s="17">
        <v>429</v>
      </c>
      <c r="J50" s="17">
        <v>309</v>
      </c>
      <c r="K50" s="17">
        <v>370</v>
      </c>
      <c r="L50" s="17">
        <v>261</v>
      </c>
      <c r="M50" s="17">
        <v>398</v>
      </c>
      <c r="N50" s="17">
        <v>295</v>
      </c>
      <c r="O50" s="17">
        <v>572</v>
      </c>
      <c r="P50" s="17">
        <v>423</v>
      </c>
      <c r="Q50" s="17">
        <v>645</v>
      </c>
      <c r="R50" s="17">
        <v>483</v>
      </c>
      <c r="S50" s="17">
        <v>574</v>
      </c>
      <c r="T50" s="17">
        <v>424</v>
      </c>
      <c r="U50" s="17">
        <v>636</v>
      </c>
      <c r="V50" s="17">
        <v>482</v>
      </c>
      <c r="W50" s="62"/>
    </row>
    <row r="51" spans="1:23" ht="27" thickTop="1" thickBot="1" x14ac:dyDescent="0.3">
      <c r="A51" s="8"/>
      <c r="B51" s="16" t="s">
        <v>46</v>
      </c>
      <c r="C51" s="17">
        <v>868</v>
      </c>
      <c r="D51" s="17">
        <v>547</v>
      </c>
      <c r="E51" s="17">
        <v>1199</v>
      </c>
      <c r="F51" s="17">
        <v>815</v>
      </c>
      <c r="G51" s="17">
        <v>1191</v>
      </c>
      <c r="H51" s="17">
        <v>844</v>
      </c>
      <c r="I51" s="17">
        <v>991</v>
      </c>
      <c r="J51" s="17">
        <v>697</v>
      </c>
      <c r="K51" s="17">
        <v>865</v>
      </c>
      <c r="L51" s="17">
        <v>620</v>
      </c>
      <c r="M51" s="17">
        <v>793</v>
      </c>
      <c r="N51" s="17">
        <v>559</v>
      </c>
      <c r="O51" s="17">
        <v>652</v>
      </c>
      <c r="P51" s="17">
        <v>497</v>
      </c>
      <c r="Q51" s="17">
        <v>669</v>
      </c>
      <c r="R51" s="17">
        <v>537</v>
      </c>
      <c r="S51" s="17">
        <v>709</v>
      </c>
      <c r="T51" s="17">
        <v>556</v>
      </c>
      <c r="U51" s="17">
        <v>688</v>
      </c>
      <c r="V51" s="17">
        <v>530</v>
      </c>
    </row>
    <row r="52" spans="1:23" ht="27" thickTop="1" thickBot="1" x14ac:dyDescent="0.3">
      <c r="A52" s="8"/>
      <c r="B52" s="9" t="s">
        <v>26</v>
      </c>
      <c r="C52" s="10">
        <f t="shared" ref="C52:P52" si="4">SUM(C44:C51)</f>
        <v>20545</v>
      </c>
      <c r="D52" s="10">
        <f t="shared" si="4"/>
        <v>13253</v>
      </c>
      <c r="E52" s="10">
        <f t="shared" si="4"/>
        <v>20262</v>
      </c>
      <c r="F52" s="10">
        <f t="shared" si="4"/>
        <v>13338</v>
      </c>
      <c r="G52" s="10">
        <f t="shared" si="4"/>
        <v>19584</v>
      </c>
      <c r="H52" s="10">
        <f t="shared" si="4"/>
        <v>13003</v>
      </c>
      <c r="I52" s="10">
        <f t="shared" si="4"/>
        <v>17491</v>
      </c>
      <c r="J52" s="10">
        <f t="shared" si="4"/>
        <v>11818</v>
      </c>
      <c r="K52" s="10">
        <f t="shared" si="4"/>
        <v>16061</v>
      </c>
      <c r="L52" s="10">
        <f t="shared" si="4"/>
        <v>10808</v>
      </c>
      <c r="M52" s="10">
        <f t="shared" si="4"/>
        <v>14737</v>
      </c>
      <c r="N52" s="10">
        <f t="shared" si="4"/>
        <v>9879</v>
      </c>
      <c r="O52" s="10">
        <f t="shared" si="4"/>
        <v>14025</v>
      </c>
      <c r="P52" s="10">
        <f t="shared" si="4"/>
        <v>9478</v>
      </c>
      <c r="Q52" s="10">
        <f t="shared" ref="Q52:V52" si="5">SUM(Q43:Q51)</f>
        <v>14232</v>
      </c>
      <c r="R52" s="10">
        <f t="shared" si="5"/>
        <v>9818</v>
      </c>
      <c r="S52" s="10">
        <f t="shared" si="5"/>
        <v>13948</v>
      </c>
      <c r="T52" s="10">
        <f t="shared" si="5"/>
        <v>9470</v>
      </c>
      <c r="U52" s="10">
        <f t="shared" si="5"/>
        <v>15642</v>
      </c>
      <c r="V52" s="10">
        <f t="shared" si="5"/>
        <v>10515</v>
      </c>
    </row>
    <row r="53" spans="1:23" ht="26.25" thickTop="1" x14ac:dyDescent="0.25">
      <c r="A53" s="8"/>
      <c r="B53" s="19"/>
      <c r="C53" s="19"/>
      <c r="D53" s="19"/>
      <c r="E53" s="19"/>
      <c r="F53" s="20"/>
      <c r="G53" s="20"/>
      <c r="H53" s="20"/>
      <c r="I53" s="20"/>
      <c r="J53" s="20"/>
      <c r="K53" s="20"/>
      <c r="L53" s="20"/>
    </row>
    <row r="54" spans="1:23" ht="23.25" thickBot="1" x14ac:dyDescent="0.3">
      <c r="A54" s="18" t="s">
        <v>47</v>
      </c>
      <c r="B54" s="78" t="s">
        <v>79</v>
      </c>
      <c r="C54" s="78"/>
      <c r="D54" s="78"/>
      <c r="E54" s="78"/>
      <c r="F54" s="78"/>
      <c r="G54" s="78"/>
      <c r="H54" s="78"/>
      <c r="I54" s="78"/>
      <c r="J54" s="78"/>
      <c r="K54" s="78"/>
      <c r="L54" s="78"/>
    </row>
    <row r="55" spans="1:23" ht="27" thickTop="1" thickBot="1" x14ac:dyDescent="0.3">
      <c r="A55" s="8"/>
      <c r="B55" s="88" t="s">
        <v>78</v>
      </c>
      <c r="C55" s="77">
        <v>2012</v>
      </c>
      <c r="D55" s="69"/>
      <c r="E55" s="77">
        <v>2013</v>
      </c>
      <c r="F55" s="69"/>
      <c r="G55" s="79">
        <v>2014</v>
      </c>
      <c r="H55" s="80"/>
      <c r="I55" s="90">
        <v>2015</v>
      </c>
      <c r="J55" s="90"/>
      <c r="K55" s="68">
        <v>2016</v>
      </c>
      <c r="L55" s="69"/>
      <c r="M55" s="68">
        <v>2017</v>
      </c>
      <c r="N55" s="69"/>
      <c r="O55" s="68">
        <v>2018</v>
      </c>
      <c r="P55" s="69"/>
      <c r="Q55" s="68">
        <v>2019</v>
      </c>
      <c r="R55" s="69"/>
      <c r="S55" s="68">
        <v>2020</v>
      </c>
      <c r="T55" s="69"/>
      <c r="U55" s="68">
        <v>2021</v>
      </c>
      <c r="V55" s="69"/>
    </row>
    <row r="56" spans="1:23" ht="27" thickTop="1" thickBot="1" x14ac:dyDescent="0.6">
      <c r="A56" s="8"/>
      <c r="B56" s="89"/>
      <c r="C56" s="15" t="s">
        <v>48</v>
      </c>
      <c r="D56" s="15" t="s">
        <v>13</v>
      </c>
      <c r="E56" s="15" t="s">
        <v>48</v>
      </c>
      <c r="F56" s="15" t="s">
        <v>13</v>
      </c>
      <c r="G56" s="15" t="s">
        <v>48</v>
      </c>
      <c r="H56" s="14" t="s">
        <v>13</v>
      </c>
      <c r="I56" s="15" t="s">
        <v>48</v>
      </c>
      <c r="J56" s="15" t="s">
        <v>13</v>
      </c>
      <c r="K56" s="15" t="s">
        <v>48</v>
      </c>
      <c r="L56" s="46" t="s">
        <v>13</v>
      </c>
      <c r="M56" s="15" t="s">
        <v>48</v>
      </c>
      <c r="N56" s="46" t="s">
        <v>13</v>
      </c>
      <c r="O56" s="15" t="s">
        <v>48</v>
      </c>
      <c r="P56" s="46" t="s">
        <v>13</v>
      </c>
      <c r="Q56" s="15" t="s">
        <v>48</v>
      </c>
      <c r="R56" s="46" t="s">
        <v>13</v>
      </c>
      <c r="S56" s="15" t="s">
        <v>48</v>
      </c>
      <c r="T56" s="46" t="s">
        <v>13</v>
      </c>
      <c r="U56" s="15" t="s">
        <v>48</v>
      </c>
      <c r="V56" s="46" t="s">
        <v>13</v>
      </c>
    </row>
    <row r="57" spans="1:23" ht="27" thickTop="1" thickBot="1" x14ac:dyDescent="0.3">
      <c r="A57" s="8"/>
      <c r="B57" s="16" t="s">
        <v>14</v>
      </c>
      <c r="C57" s="17">
        <v>497</v>
      </c>
      <c r="D57" s="17">
        <v>436</v>
      </c>
      <c r="E57" s="17">
        <v>476</v>
      </c>
      <c r="F57" s="17">
        <v>422</v>
      </c>
      <c r="G57" s="17">
        <v>292</v>
      </c>
      <c r="H57" s="17">
        <v>252</v>
      </c>
      <c r="I57" s="17">
        <v>201</v>
      </c>
      <c r="J57" s="17">
        <v>182</v>
      </c>
      <c r="K57" s="17">
        <v>232</v>
      </c>
      <c r="L57" s="17">
        <v>202</v>
      </c>
      <c r="M57" s="17">
        <v>205</v>
      </c>
      <c r="N57" s="17">
        <v>181</v>
      </c>
      <c r="O57" s="17">
        <v>162</v>
      </c>
      <c r="P57" s="17">
        <v>151</v>
      </c>
      <c r="Q57" s="17">
        <v>170</v>
      </c>
      <c r="R57" s="17">
        <v>156</v>
      </c>
      <c r="S57" s="17">
        <v>153</v>
      </c>
      <c r="T57" s="17">
        <v>128</v>
      </c>
      <c r="U57" s="17">
        <v>187</v>
      </c>
      <c r="V57" s="17">
        <v>166</v>
      </c>
      <c r="W57" s="62"/>
    </row>
    <row r="58" spans="1:23" ht="27" thickTop="1" thickBot="1" x14ac:dyDescent="0.3">
      <c r="A58" s="8"/>
      <c r="B58" s="16" t="s">
        <v>15</v>
      </c>
      <c r="C58" s="17">
        <v>462</v>
      </c>
      <c r="D58" s="17">
        <v>204</v>
      </c>
      <c r="E58" s="17">
        <v>574</v>
      </c>
      <c r="F58" s="17">
        <v>272</v>
      </c>
      <c r="G58" s="17">
        <v>459</v>
      </c>
      <c r="H58" s="17">
        <v>231</v>
      </c>
      <c r="I58" s="17">
        <v>355</v>
      </c>
      <c r="J58" s="17">
        <v>138</v>
      </c>
      <c r="K58" s="17">
        <v>409</v>
      </c>
      <c r="L58" s="17">
        <v>216</v>
      </c>
      <c r="M58" s="17">
        <v>432</v>
      </c>
      <c r="N58" s="17">
        <v>217</v>
      </c>
      <c r="O58" s="17">
        <v>379</v>
      </c>
      <c r="P58" s="17">
        <v>193</v>
      </c>
      <c r="Q58" s="17">
        <v>355</v>
      </c>
      <c r="R58" s="17">
        <v>201</v>
      </c>
      <c r="S58" s="17">
        <v>312</v>
      </c>
      <c r="T58" s="17">
        <v>182</v>
      </c>
      <c r="U58" s="17">
        <v>252</v>
      </c>
      <c r="V58" s="17">
        <v>154</v>
      </c>
      <c r="W58" s="62"/>
    </row>
    <row r="59" spans="1:23" ht="27" thickTop="1" thickBot="1" x14ac:dyDescent="0.3">
      <c r="A59" s="8"/>
      <c r="B59" s="16" t="s">
        <v>17</v>
      </c>
      <c r="C59" s="17">
        <v>493</v>
      </c>
      <c r="D59" s="17">
        <v>286</v>
      </c>
      <c r="E59" s="17">
        <v>410</v>
      </c>
      <c r="F59" s="17">
        <v>246</v>
      </c>
      <c r="G59" s="17">
        <v>326</v>
      </c>
      <c r="H59" s="17">
        <v>178</v>
      </c>
      <c r="I59" s="17">
        <v>314</v>
      </c>
      <c r="J59" s="17">
        <v>181</v>
      </c>
      <c r="K59" s="17">
        <v>493</v>
      </c>
      <c r="L59" s="17">
        <v>356</v>
      </c>
      <c r="M59" s="17">
        <v>251</v>
      </c>
      <c r="N59" s="17">
        <v>156</v>
      </c>
      <c r="O59" s="17">
        <v>224</v>
      </c>
      <c r="P59" s="17">
        <v>146</v>
      </c>
      <c r="Q59" s="17">
        <v>238</v>
      </c>
      <c r="R59" s="17">
        <v>153</v>
      </c>
      <c r="S59" s="17">
        <v>273</v>
      </c>
      <c r="T59" s="17">
        <v>176</v>
      </c>
      <c r="U59" s="17">
        <v>222</v>
      </c>
      <c r="V59" s="17">
        <v>103</v>
      </c>
      <c r="W59" s="62"/>
    </row>
    <row r="60" spans="1:23" ht="27" thickTop="1" thickBot="1" x14ac:dyDescent="0.3">
      <c r="A60" s="8"/>
      <c r="B60" s="16" t="s">
        <v>18</v>
      </c>
      <c r="C60" s="17">
        <v>411</v>
      </c>
      <c r="D60" s="17">
        <v>351</v>
      </c>
      <c r="E60" s="17">
        <v>498</v>
      </c>
      <c r="F60" s="17">
        <v>436</v>
      </c>
      <c r="G60" s="17">
        <v>454</v>
      </c>
      <c r="H60" s="17">
        <v>401</v>
      </c>
      <c r="I60" s="17">
        <v>415</v>
      </c>
      <c r="J60" s="17">
        <v>374</v>
      </c>
      <c r="K60" s="17">
        <v>407</v>
      </c>
      <c r="L60" s="17">
        <v>367</v>
      </c>
      <c r="M60" s="17">
        <v>354</v>
      </c>
      <c r="N60" s="17">
        <v>314</v>
      </c>
      <c r="O60" s="17">
        <v>312</v>
      </c>
      <c r="P60" s="17">
        <v>285</v>
      </c>
      <c r="Q60" s="17">
        <v>220</v>
      </c>
      <c r="R60" s="17">
        <v>205</v>
      </c>
      <c r="S60" s="17">
        <v>288</v>
      </c>
      <c r="T60" s="17">
        <v>272</v>
      </c>
      <c r="U60" s="17">
        <v>217</v>
      </c>
      <c r="V60" s="17">
        <v>209</v>
      </c>
      <c r="W60" s="62"/>
    </row>
    <row r="61" spans="1:23" ht="27" thickTop="1" thickBot="1" x14ac:dyDescent="0.3">
      <c r="A61" s="8"/>
      <c r="B61" s="16" t="s">
        <v>19</v>
      </c>
      <c r="C61" s="17">
        <v>191</v>
      </c>
      <c r="D61" s="17">
        <v>135</v>
      </c>
      <c r="E61" s="17">
        <v>185</v>
      </c>
      <c r="F61" s="17">
        <v>127</v>
      </c>
      <c r="G61" s="17">
        <v>208</v>
      </c>
      <c r="H61" s="17">
        <v>130</v>
      </c>
      <c r="I61" s="17">
        <v>204</v>
      </c>
      <c r="J61" s="17">
        <v>148</v>
      </c>
      <c r="K61" s="17">
        <v>244</v>
      </c>
      <c r="L61" s="17">
        <v>151</v>
      </c>
      <c r="M61" s="17">
        <v>239</v>
      </c>
      <c r="N61" s="17">
        <v>173</v>
      </c>
      <c r="O61" s="17">
        <v>208</v>
      </c>
      <c r="P61" s="17">
        <v>133</v>
      </c>
      <c r="Q61" s="17">
        <v>157</v>
      </c>
      <c r="R61" s="17">
        <v>105</v>
      </c>
      <c r="S61" s="17">
        <v>197</v>
      </c>
      <c r="T61" s="17">
        <v>150</v>
      </c>
      <c r="U61" s="17">
        <v>209</v>
      </c>
      <c r="V61" s="17">
        <v>163</v>
      </c>
      <c r="W61" s="62"/>
    </row>
    <row r="62" spans="1:23" ht="27" thickTop="1" thickBot="1" x14ac:dyDescent="0.3">
      <c r="A62" s="8"/>
      <c r="B62" s="16" t="s">
        <v>20</v>
      </c>
      <c r="C62" s="17">
        <v>294</v>
      </c>
      <c r="D62" s="17">
        <v>234</v>
      </c>
      <c r="E62" s="17">
        <v>131</v>
      </c>
      <c r="F62" s="17">
        <v>101</v>
      </c>
      <c r="G62" s="17">
        <v>171</v>
      </c>
      <c r="H62" s="17">
        <v>152</v>
      </c>
      <c r="I62" s="17">
        <v>192</v>
      </c>
      <c r="J62" s="17">
        <v>173</v>
      </c>
      <c r="K62" s="17">
        <v>200</v>
      </c>
      <c r="L62" s="17">
        <v>186</v>
      </c>
      <c r="M62" s="17">
        <v>231</v>
      </c>
      <c r="N62" s="17">
        <v>170</v>
      </c>
      <c r="O62" s="17">
        <v>177</v>
      </c>
      <c r="P62" s="17">
        <v>162</v>
      </c>
      <c r="Q62" s="17">
        <v>135</v>
      </c>
      <c r="R62" s="17">
        <v>119</v>
      </c>
      <c r="S62" s="17">
        <v>165</v>
      </c>
      <c r="T62" s="17">
        <v>145</v>
      </c>
      <c r="U62" s="17">
        <v>173</v>
      </c>
      <c r="V62" s="17">
        <v>144</v>
      </c>
      <c r="W62" s="62"/>
    </row>
    <row r="63" spans="1:23" ht="27" thickTop="1" thickBot="1" x14ac:dyDescent="0.3">
      <c r="A63" s="8"/>
      <c r="B63" s="16" t="s">
        <v>21</v>
      </c>
      <c r="C63" s="17">
        <v>192</v>
      </c>
      <c r="D63" s="17">
        <v>166</v>
      </c>
      <c r="E63" s="17">
        <v>211</v>
      </c>
      <c r="F63" s="17">
        <v>189</v>
      </c>
      <c r="G63" s="17">
        <v>194</v>
      </c>
      <c r="H63" s="17">
        <v>179</v>
      </c>
      <c r="I63" s="17">
        <v>160</v>
      </c>
      <c r="J63" s="17">
        <v>148</v>
      </c>
      <c r="K63" s="17">
        <v>199</v>
      </c>
      <c r="L63" s="17">
        <v>187</v>
      </c>
      <c r="M63" s="17">
        <v>195</v>
      </c>
      <c r="N63" s="17">
        <v>180</v>
      </c>
      <c r="O63" s="17">
        <v>168</v>
      </c>
      <c r="P63" s="17">
        <v>159</v>
      </c>
      <c r="Q63" s="17">
        <v>139</v>
      </c>
      <c r="R63" s="17">
        <v>127</v>
      </c>
      <c r="S63" s="17">
        <v>173</v>
      </c>
      <c r="T63" s="17">
        <v>160</v>
      </c>
      <c r="U63" s="17">
        <v>138</v>
      </c>
      <c r="V63" s="17">
        <v>127</v>
      </c>
      <c r="W63" s="62"/>
    </row>
    <row r="64" spans="1:23" ht="27" thickTop="1" thickBot="1" x14ac:dyDescent="0.3">
      <c r="A64" s="8"/>
      <c r="B64" s="16" t="s">
        <v>22</v>
      </c>
      <c r="C64" s="17">
        <v>357</v>
      </c>
      <c r="D64" s="17">
        <v>281</v>
      </c>
      <c r="E64" s="17">
        <v>340</v>
      </c>
      <c r="F64" s="17">
        <v>254</v>
      </c>
      <c r="G64" s="17">
        <v>289</v>
      </c>
      <c r="H64" s="17">
        <v>211</v>
      </c>
      <c r="I64" s="17">
        <v>250</v>
      </c>
      <c r="J64" s="17">
        <v>189</v>
      </c>
      <c r="K64" s="17">
        <v>268</v>
      </c>
      <c r="L64" s="17">
        <v>220</v>
      </c>
      <c r="M64" s="17">
        <v>247</v>
      </c>
      <c r="N64" s="17">
        <v>180</v>
      </c>
      <c r="O64" s="17">
        <v>269</v>
      </c>
      <c r="P64" s="17">
        <v>206</v>
      </c>
      <c r="Q64" s="17">
        <v>283</v>
      </c>
      <c r="R64" s="17">
        <v>211</v>
      </c>
      <c r="S64" s="17">
        <v>331</v>
      </c>
      <c r="T64" s="17">
        <v>248</v>
      </c>
      <c r="U64" s="17">
        <v>299</v>
      </c>
      <c r="V64" s="17">
        <v>229</v>
      </c>
      <c r="W64" s="62"/>
    </row>
    <row r="65" spans="1:23" ht="27" thickTop="1" thickBot="1" x14ac:dyDescent="0.3">
      <c r="A65" s="8"/>
      <c r="B65" s="16" t="s">
        <v>23</v>
      </c>
      <c r="C65" s="17">
        <v>217</v>
      </c>
      <c r="D65" s="17">
        <v>137</v>
      </c>
      <c r="E65" s="17">
        <v>240</v>
      </c>
      <c r="F65" s="17">
        <v>151</v>
      </c>
      <c r="G65" s="17">
        <v>215</v>
      </c>
      <c r="H65" s="17">
        <v>140</v>
      </c>
      <c r="I65" s="17">
        <v>212</v>
      </c>
      <c r="J65" s="17">
        <v>150</v>
      </c>
      <c r="K65" s="17">
        <v>211</v>
      </c>
      <c r="L65" s="17">
        <v>155</v>
      </c>
      <c r="M65" s="17">
        <v>235</v>
      </c>
      <c r="N65" s="17">
        <v>165</v>
      </c>
      <c r="O65" s="17">
        <v>272</v>
      </c>
      <c r="P65" s="17">
        <v>195</v>
      </c>
      <c r="Q65" s="17">
        <v>235</v>
      </c>
      <c r="R65" s="17">
        <v>171</v>
      </c>
      <c r="S65" s="17">
        <v>252</v>
      </c>
      <c r="T65" s="17">
        <v>168</v>
      </c>
      <c r="U65" s="17">
        <v>188</v>
      </c>
      <c r="V65" s="17">
        <v>138</v>
      </c>
      <c r="W65" s="62"/>
    </row>
    <row r="66" spans="1:23" ht="27" thickTop="1" thickBot="1" x14ac:dyDescent="0.3">
      <c r="A66" s="8"/>
      <c r="B66" s="16" t="s">
        <v>24</v>
      </c>
      <c r="C66" s="17">
        <v>875</v>
      </c>
      <c r="D66" s="17">
        <v>542</v>
      </c>
      <c r="E66" s="17">
        <v>868</v>
      </c>
      <c r="F66" s="17">
        <v>570</v>
      </c>
      <c r="G66" s="17">
        <v>855</v>
      </c>
      <c r="H66" s="17">
        <v>523</v>
      </c>
      <c r="I66" s="17">
        <v>917</v>
      </c>
      <c r="J66" s="17">
        <v>573</v>
      </c>
      <c r="K66" s="17">
        <v>952</v>
      </c>
      <c r="L66" s="17">
        <v>637</v>
      </c>
      <c r="M66" s="17">
        <v>845</v>
      </c>
      <c r="N66" s="17">
        <v>567</v>
      </c>
      <c r="O66" s="17">
        <v>657</v>
      </c>
      <c r="P66" s="17">
        <v>450</v>
      </c>
      <c r="Q66" s="17">
        <v>575</v>
      </c>
      <c r="R66" s="17">
        <v>429</v>
      </c>
      <c r="S66" s="17">
        <v>526</v>
      </c>
      <c r="T66" s="17">
        <v>391</v>
      </c>
      <c r="U66" s="17">
        <v>547</v>
      </c>
      <c r="V66" s="17">
        <v>367</v>
      </c>
      <c r="W66" s="62"/>
    </row>
    <row r="67" spans="1:23" ht="27" thickTop="1" thickBot="1" x14ac:dyDescent="0.3">
      <c r="A67" s="8"/>
      <c r="B67" s="16" t="s">
        <v>25</v>
      </c>
      <c r="C67" s="17">
        <v>210</v>
      </c>
      <c r="D67" s="17">
        <v>144</v>
      </c>
      <c r="E67" s="17">
        <v>274</v>
      </c>
      <c r="F67" s="17">
        <v>206</v>
      </c>
      <c r="G67" s="17">
        <v>222</v>
      </c>
      <c r="H67" s="17">
        <v>151</v>
      </c>
      <c r="I67" s="17">
        <v>245</v>
      </c>
      <c r="J67" s="17">
        <v>174</v>
      </c>
      <c r="K67" s="17">
        <v>220</v>
      </c>
      <c r="L67" s="17">
        <v>166</v>
      </c>
      <c r="M67" s="17">
        <v>240</v>
      </c>
      <c r="N67" s="17">
        <v>180</v>
      </c>
      <c r="O67" s="17">
        <v>236</v>
      </c>
      <c r="P67" s="17">
        <v>186</v>
      </c>
      <c r="Q67" s="17">
        <v>270</v>
      </c>
      <c r="R67" s="17">
        <v>218</v>
      </c>
      <c r="S67" s="17">
        <v>220</v>
      </c>
      <c r="T67" s="17">
        <v>160</v>
      </c>
      <c r="U67" s="17">
        <v>253</v>
      </c>
      <c r="V67" s="17">
        <v>197</v>
      </c>
      <c r="W67" s="62"/>
    </row>
    <row r="68" spans="1:23" ht="27" thickTop="1" thickBot="1" x14ac:dyDescent="0.3">
      <c r="A68" s="8"/>
      <c r="B68" s="9" t="s">
        <v>26</v>
      </c>
      <c r="C68" s="10">
        <f>SUM(C57:C67)</f>
        <v>4199</v>
      </c>
      <c r="D68" s="10">
        <f t="shared" ref="D68:N68" si="6">SUM(D57:D67)</f>
        <v>2916</v>
      </c>
      <c r="E68" s="10">
        <f t="shared" si="6"/>
        <v>4207</v>
      </c>
      <c r="F68" s="10">
        <f t="shared" si="6"/>
        <v>2974</v>
      </c>
      <c r="G68" s="10">
        <f t="shared" si="6"/>
        <v>3685</v>
      </c>
      <c r="H68" s="10">
        <f t="shared" si="6"/>
        <v>2548</v>
      </c>
      <c r="I68" s="10">
        <f t="shared" si="6"/>
        <v>3465</v>
      </c>
      <c r="J68" s="10">
        <f t="shared" si="6"/>
        <v>2430</v>
      </c>
      <c r="K68" s="10">
        <f t="shared" si="6"/>
        <v>3835</v>
      </c>
      <c r="L68" s="10">
        <f t="shared" si="6"/>
        <v>2843</v>
      </c>
      <c r="M68" s="10">
        <f t="shared" si="6"/>
        <v>3474</v>
      </c>
      <c r="N68" s="10">
        <f t="shared" si="6"/>
        <v>2483</v>
      </c>
      <c r="O68" s="10">
        <f>SUM(O57:O67)</f>
        <v>3064</v>
      </c>
      <c r="P68" s="10">
        <f>SUM(P57:P67)</f>
        <v>2266</v>
      </c>
      <c r="Q68" s="10">
        <f>SUM(Q57:Q67)</f>
        <v>2777</v>
      </c>
      <c r="R68" s="10">
        <f t="shared" ref="R68:T68" si="7">SUM(R57:R67)</f>
        <v>2095</v>
      </c>
      <c r="S68" s="10">
        <f t="shared" si="7"/>
        <v>2890</v>
      </c>
      <c r="T68" s="10">
        <f t="shared" si="7"/>
        <v>2180</v>
      </c>
      <c r="U68" s="10">
        <f>SUM(U57:U67)</f>
        <v>2685</v>
      </c>
      <c r="V68" s="10">
        <f>SUM(V57:V67)</f>
        <v>1997</v>
      </c>
    </row>
    <row r="69" spans="1:23" ht="26.25" thickTop="1" x14ac:dyDescent="0.25">
      <c r="A69" s="8"/>
      <c r="B69" s="21"/>
      <c r="C69" s="22"/>
      <c r="D69" s="22"/>
      <c r="E69" s="22"/>
      <c r="F69" s="23"/>
      <c r="G69" s="23"/>
      <c r="H69" s="23"/>
      <c r="I69" s="23"/>
      <c r="J69" s="23"/>
      <c r="K69" s="23"/>
      <c r="L69" s="23"/>
    </row>
    <row r="70" spans="1:23" ht="23.25" thickBot="1" x14ac:dyDescent="0.3">
      <c r="A70" s="18" t="s">
        <v>49</v>
      </c>
      <c r="B70" s="78" t="s">
        <v>50</v>
      </c>
      <c r="C70" s="78"/>
      <c r="D70" s="78"/>
      <c r="E70" s="78"/>
      <c r="F70" s="78"/>
      <c r="G70" s="78"/>
      <c r="H70" s="78"/>
      <c r="I70" s="78"/>
      <c r="J70" s="78"/>
      <c r="K70" s="78"/>
      <c r="L70" s="78"/>
    </row>
    <row r="71" spans="1:23" ht="27" thickTop="1" thickBot="1" x14ac:dyDescent="0.3">
      <c r="A71" s="8"/>
      <c r="B71" s="82" t="s">
        <v>78</v>
      </c>
      <c r="C71" s="77">
        <v>2013</v>
      </c>
      <c r="D71" s="69"/>
      <c r="E71" s="79">
        <v>2014</v>
      </c>
      <c r="F71" s="80"/>
      <c r="G71" s="90">
        <v>2015</v>
      </c>
      <c r="H71" s="90"/>
      <c r="I71" s="68">
        <v>2016</v>
      </c>
      <c r="J71" s="69"/>
      <c r="K71" s="68">
        <v>2017</v>
      </c>
      <c r="L71" s="69"/>
      <c r="M71" s="68">
        <v>2018</v>
      </c>
      <c r="N71" s="69"/>
      <c r="O71" s="68">
        <v>2019</v>
      </c>
      <c r="P71" s="69"/>
      <c r="Q71" s="68">
        <v>2020</v>
      </c>
      <c r="R71" s="69"/>
      <c r="S71" s="68">
        <v>2021</v>
      </c>
      <c r="T71" s="69"/>
    </row>
    <row r="72" spans="1:23" ht="27" thickTop="1" thickBot="1" x14ac:dyDescent="0.6">
      <c r="A72" s="8"/>
      <c r="B72" s="82"/>
      <c r="C72" s="15" t="s">
        <v>48</v>
      </c>
      <c r="D72" s="15" t="s">
        <v>13</v>
      </c>
      <c r="E72" s="15" t="s">
        <v>48</v>
      </c>
      <c r="F72" s="14" t="s">
        <v>13</v>
      </c>
      <c r="G72" s="15" t="s">
        <v>48</v>
      </c>
      <c r="H72" s="15" t="s">
        <v>13</v>
      </c>
      <c r="I72" s="15" t="s">
        <v>48</v>
      </c>
      <c r="J72" s="46" t="s">
        <v>13</v>
      </c>
      <c r="K72" s="15" t="s">
        <v>48</v>
      </c>
      <c r="L72" s="46" t="s">
        <v>13</v>
      </c>
      <c r="M72" s="15" t="s">
        <v>48</v>
      </c>
      <c r="N72" s="46" t="s">
        <v>13</v>
      </c>
      <c r="O72" s="15" t="s">
        <v>48</v>
      </c>
      <c r="P72" s="46" t="s">
        <v>13</v>
      </c>
      <c r="Q72" s="15" t="s">
        <v>48</v>
      </c>
      <c r="R72" s="46" t="s">
        <v>13</v>
      </c>
      <c r="S72" s="15" t="s">
        <v>48</v>
      </c>
      <c r="T72" s="46" t="s">
        <v>13</v>
      </c>
    </row>
    <row r="73" spans="1:23" ht="27" thickTop="1" thickBot="1" x14ac:dyDescent="0.7">
      <c r="A73" s="8"/>
      <c r="B73" s="24" t="s">
        <v>41</v>
      </c>
      <c r="C73" s="25">
        <v>858</v>
      </c>
      <c r="D73" s="25">
        <v>607</v>
      </c>
      <c r="E73" s="25">
        <v>966</v>
      </c>
      <c r="F73" s="25">
        <v>633</v>
      </c>
      <c r="G73" s="25">
        <v>981</v>
      </c>
      <c r="H73" s="25">
        <v>618</v>
      </c>
      <c r="I73" s="25">
        <v>1164</v>
      </c>
      <c r="J73" s="25">
        <v>878</v>
      </c>
      <c r="K73" s="25">
        <v>771</v>
      </c>
      <c r="L73" s="25">
        <v>506</v>
      </c>
      <c r="M73" s="25">
        <v>674</v>
      </c>
      <c r="N73" s="25">
        <v>490</v>
      </c>
      <c r="O73" s="25">
        <v>583</v>
      </c>
      <c r="P73" s="25">
        <v>412</v>
      </c>
      <c r="Q73" s="25">
        <v>480</v>
      </c>
      <c r="R73" s="25">
        <v>348</v>
      </c>
      <c r="S73" s="25">
        <v>469</v>
      </c>
      <c r="T73" s="25">
        <v>311</v>
      </c>
      <c r="U73" s="62"/>
    </row>
    <row r="74" spans="1:23" ht="27" thickTop="1" thickBot="1" x14ac:dyDescent="0.7">
      <c r="A74" s="8"/>
      <c r="B74" s="24" t="s">
        <v>91</v>
      </c>
      <c r="C74" s="25">
        <v>1417</v>
      </c>
      <c r="D74" s="25">
        <v>1142</v>
      </c>
      <c r="E74" s="25">
        <v>1105</v>
      </c>
      <c r="F74" s="25">
        <v>888</v>
      </c>
      <c r="G74" s="25">
        <v>947</v>
      </c>
      <c r="H74" s="25">
        <v>795</v>
      </c>
      <c r="I74" s="25">
        <v>1041</v>
      </c>
      <c r="J74" s="25">
        <v>848</v>
      </c>
      <c r="K74" s="25">
        <f>1018+38</f>
        <v>1056</v>
      </c>
      <c r="L74" s="25">
        <f>828+34</f>
        <v>862</v>
      </c>
      <c r="M74" s="25">
        <v>869</v>
      </c>
      <c r="N74" s="25">
        <v>723</v>
      </c>
      <c r="O74" s="25">
        <v>652</v>
      </c>
      <c r="P74" s="25">
        <v>550</v>
      </c>
      <c r="Q74" s="25">
        <v>735</v>
      </c>
      <c r="R74" s="25">
        <v>600</v>
      </c>
      <c r="S74" s="25">
        <v>857</v>
      </c>
      <c r="T74" s="25">
        <v>697</v>
      </c>
      <c r="U74" s="62"/>
    </row>
    <row r="75" spans="1:23" ht="27" thickTop="1" thickBot="1" x14ac:dyDescent="0.7">
      <c r="A75" s="8"/>
      <c r="B75" s="16" t="s">
        <v>108</v>
      </c>
      <c r="C75" s="25">
        <v>496</v>
      </c>
      <c r="D75" s="25">
        <v>222</v>
      </c>
      <c r="E75" s="25">
        <v>410</v>
      </c>
      <c r="F75" s="25">
        <v>193</v>
      </c>
      <c r="G75" s="25">
        <v>339</v>
      </c>
      <c r="H75" s="25">
        <v>130</v>
      </c>
      <c r="I75" s="25">
        <v>394</v>
      </c>
      <c r="J75" s="25">
        <v>205</v>
      </c>
      <c r="K75" s="25">
        <v>347</v>
      </c>
      <c r="L75" s="25">
        <v>176</v>
      </c>
      <c r="M75" s="25">
        <v>345</v>
      </c>
      <c r="N75" s="25">
        <v>166</v>
      </c>
      <c r="O75" s="25">
        <v>320</v>
      </c>
      <c r="P75" s="25">
        <v>178</v>
      </c>
      <c r="Q75" s="25">
        <v>223</v>
      </c>
      <c r="R75" s="25">
        <v>124</v>
      </c>
      <c r="S75" s="25">
        <v>226</v>
      </c>
      <c r="T75" s="25">
        <v>128</v>
      </c>
      <c r="U75" s="62"/>
    </row>
    <row r="76" spans="1:23" ht="27" thickTop="1" thickBot="1" x14ac:dyDescent="0.7">
      <c r="A76" s="8"/>
      <c r="B76" s="24" t="s">
        <v>43</v>
      </c>
      <c r="C76" s="25">
        <v>736</v>
      </c>
      <c r="D76" s="25">
        <v>540</v>
      </c>
      <c r="E76" s="25">
        <v>653</v>
      </c>
      <c r="F76" s="25">
        <v>449</v>
      </c>
      <c r="G76" s="25">
        <v>672</v>
      </c>
      <c r="H76" s="25">
        <v>482</v>
      </c>
      <c r="I76" s="25">
        <v>648</v>
      </c>
      <c r="J76" s="25">
        <v>495</v>
      </c>
      <c r="K76" s="25">
        <v>673</v>
      </c>
      <c r="L76" s="25">
        <v>481</v>
      </c>
      <c r="M76" s="25">
        <v>726</v>
      </c>
      <c r="N76" s="25">
        <v>543</v>
      </c>
      <c r="O76" s="25"/>
      <c r="P76" s="25"/>
      <c r="Q76" s="25">
        <v>715</v>
      </c>
      <c r="R76" s="25">
        <v>511</v>
      </c>
      <c r="S76" s="25">
        <v>673</v>
      </c>
      <c r="T76" s="25">
        <v>505</v>
      </c>
      <c r="U76" s="62"/>
    </row>
    <row r="77" spans="1:23" ht="27" thickTop="1" thickBot="1" x14ac:dyDescent="0.7">
      <c r="A77" s="8"/>
      <c r="B77" s="16" t="s">
        <v>44</v>
      </c>
      <c r="C77" s="25">
        <v>326</v>
      </c>
      <c r="D77" s="25">
        <v>232</v>
      </c>
      <c r="E77" s="25">
        <v>243</v>
      </c>
      <c r="F77" s="25">
        <v>168</v>
      </c>
      <c r="G77" s="25">
        <v>182</v>
      </c>
      <c r="H77" s="25">
        <v>150</v>
      </c>
      <c r="I77" s="25">
        <v>161</v>
      </c>
      <c r="J77" s="25">
        <v>136</v>
      </c>
      <c r="K77" s="25">
        <v>187</v>
      </c>
      <c r="L77" s="25">
        <v>151</v>
      </c>
      <c r="M77" s="25">
        <v>157</v>
      </c>
      <c r="N77" s="25">
        <v>123</v>
      </c>
      <c r="O77" s="25">
        <v>190</v>
      </c>
      <c r="P77" s="25">
        <v>154</v>
      </c>
      <c r="Q77" s="25">
        <v>270</v>
      </c>
      <c r="R77" s="25">
        <v>219</v>
      </c>
      <c r="S77" s="25">
        <v>168</v>
      </c>
      <c r="T77" s="25">
        <v>135</v>
      </c>
      <c r="U77" s="62"/>
    </row>
    <row r="78" spans="1:23" ht="27" thickTop="1" thickBot="1" x14ac:dyDescent="0.7">
      <c r="A78" s="8"/>
      <c r="B78" s="16" t="s">
        <v>45</v>
      </c>
      <c r="C78" s="25">
        <v>253</v>
      </c>
      <c r="D78" s="25">
        <v>167</v>
      </c>
      <c r="E78" s="25">
        <v>187</v>
      </c>
      <c r="F78" s="25">
        <v>148</v>
      </c>
      <c r="G78" s="25">
        <v>227</v>
      </c>
      <c r="H78" s="25">
        <v>182</v>
      </c>
      <c r="I78" s="25">
        <v>232</v>
      </c>
      <c r="J78" s="25">
        <v>168</v>
      </c>
      <c r="K78" s="25">
        <v>142</v>
      </c>
      <c r="L78" s="25">
        <v>99</v>
      </c>
      <c r="M78" s="25">
        <v>124</v>
      </c>
      <c r="N78" s="25">
        <v>96</v>
      </c>
      <c r="O78" s="25">
        <v>167</v>
      </c>
      <c r="P78" s="25">
        <v>135</v>
      </c>
      <c r="Q78" s="25">
        <v>218</v>
      </c>
      <c r="R78" s="25">
        <v>176</v>
      </c>
      <c r="S78" s="25">
        <v>152</v>
      </c>
      <c r="T78" s="25">
        <v>115</v>
      </c>
    </row>
    <row r="79" spans="1:23" ht="27" thickTop="1" thickBot="1" x14ac:dyDescent="0.7">
      <c r="A79" s="8"/>
      <c r="B79" s="16" t="s">
        <v>46</v>
      </c>
      <c r="C79" s="25">
        <v>121</v>
      </c>
      <c r="D79" s="25">
        <v>64</v>
      </c>
      <c r="E79" s="25">
        <v>121</v>
      </c>
      <c r="F79" s="25">
        <v>69</v>
      </c>
      <c r="G79" s="25">
        <v>117</v>
      </c>
      <c r="H79" s="25">
        <v>73</v>
      </c>
      <c r="I79" s="25">
        <v>195</v>
      </c>
      <c r="J79" s="25">
        <v>113</v>
      </c>
      <c r="K79" s="25">
        <v>298</v>
      </c>
      <c r="L79" s="25">
        <v>208</v>
      </c>
      <c r="M79" s="25">
        <v>169</v>
      </c>
      <c r="N79" s="25">
        <v>125</v>
      </c>
      <c r="O79" s="25">
        <v>865</v>
      </c>
      <c r="P79" s="25">
        <v>666</v>
      </c>
      <c r="Q79" s="25">
        <v>249</v>
      </c>
      <c r="R79" s="25">
        <v>202</v>
      </c>
      <c r="S79" s="25">
        <v>140</v>
      </c>
      <c r="T79" s="25">
        <v>106</v>
      </c>
    </row>
    <row r="80" spans="1:23" ht="27" thickTop="1" thickBot="1" x14ac:dyDescent="0.3">
      <c r="A80" s="8"/>
      <c r="B80" s="9" t="s">
        <v>26</v>
      </c>
      <c r="C80" s="10">
        <f>SUM(C73:C79)</f>
        <v>4207</v>
      </c>
      <c r="D80" s="10">
        <f>SUM(D73:D79)</f>
        <v>2974</v>
      </c>
      <c r="E80" s="10">
        <f>SUM(E73:E79)</f>
        <v>3685</v>
      </c>
      <c r="F80" s="10">
        <f>SUM(F73:F79)</f>
        <v>2548</v>
      </c>
      <c r="G80" s="10">
        <f>SUM(G73:G79)</f>
        <v>3465</v>
      </c>
      <c r="H80" s="10">
        <f>SUM(H73:H79)</f>
        <v>2430</v>
      </c>
      <c r="I80" s="10">
        <f>SUM(I73:I79)</f>
        <v>3835</v>
      </c>
      <c r="J80" s="10">
        <f>SUM(J73:J79)</f>
        <v>2843</v>
      </c>
      <c r="K80" s="10">
        <f>SUM(K73:K79)</f>
        <v>3474</v>
      </c>
      <c r="L80" s="10">
        <f>SUM(L73:L79)</f>
        <v>2483</v>
      </c>
      <c r="M80" s="10">
        <f>SUM(M73:M79)</f>
        <v>3064</v>
      </c>
      <c r="N80" s="10">
        <f>SUM(N73:N79)</f>
        <v>2266</v>
      </c>
      <c r="O80" s="10">
        <f>SUM(O73:O79)</f>
        <v>2777</v>
      </c>
      <c r="P80" s="10">
        <f>SUM(P73:P79)</f>
        <v>2095</v>
      </c>
      <c r="Q80" s="10">
        <f>SUM(Q73:Q79)</f>
        <v>2890</v>
      </c>
      <c r="R80" s="10">
        <f>SUM(R73:R79)</f>
        <v>2180</v>
      </c>
      <c r="S80" s="10">
        <f>SUM(S73:S79)</f>
        <v>2685</v>
      </c>
      <c r="T80" s="10">
        <f>SUM(T73:T79)</f>
        <v>1997</v>
      </c>
    </row>
    <row r="81" spans="1:21" ht="26.25" thickTop="1" x14ac:dyDescent="0.25">
      <c r="A81" s="8"/>
      <c r="B81" s="12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21" ht="23.25" thickBot="1" x14ac:dyDescent="0.3">
      <c r="A82" s="18" t="s">
        <v>51</v>
      </c>
      <c r="B82" s="78" t="s">
        <v>52</v>
      </c>
      <c r="C82" s="78"/>
      <c r="D82" s="78"/>
      <c r="E82" s="78"/>
      <c r="F82" s="78"/>
      <c r="G82" s="78"/>
      <c r="H82" s="78"/>
      <c r="I82" s="78"/>
      <c r="J82" s="78"/>
      <c r="K82" s="78"/>
      <c r="L82" s="78"/>
    </row>
    <row r="83" spans="1:21" ht="27" thickTop="1" thickBot="1" x14ac:dyDescent="0.3">
      <c r="A83" s="8"/>
      <c r="B83" s="82" t="s">
        <v>78</v>
      </c>
      <c r="C83" s="77">
        <v>2013</v>
      </c>
      <c r="D83" s="69"/>
      <c r="E83" s="79">
        <v>2014</v>
      </c>
      <c r="F83" s="80"/>
      <c r="G83" s="90">
        <v>2015</v>
      </c>
      <c r="H83" s="90"/>
      <c r="I83" s="68">
        <v>2016</v>
      </c>
      <c r="J83" s="69"/>
      <c r="K83" s="68">
        <v>2017</v>
      </c>
      <c r="L83" s="69"/>
      <c r="M83" s="68">
        <v>2018</v>
      </c>
      <c r="N83" s="69"/>
      <c r="O83" s="68">
        <v>2019</v>
      </c>
      <c r="P83" s="69"/>
      <c r="Q83" s="68">
        <v>2020</v>
      </c>
      <c r="R83" s="69"/>
      <c r="S83" s="68">
        <v>2021</v>
      </c>
      <c r="T83" s="69"/>
    </row>
    <row r="84" spans="1:21" ht="27" thickTop="1" thickBot="1" x14ac:dyDescent="0.6">
      <c r="A84" s="8"/>
      <c r="B84" s="82"/>
      <c r="C84" s="15" t="s">
        <v>48</v>
      </c>
      <c r="D84" s="15" t="s">
        <v>13</v>
      </c>
      <c r="E84" s="15" t="s">
        <v>48</v>
      </c>
      <c r="F84" s="14" t="s">
        <v>13</v>
      </c>
      <c r="G84" s="15" t="s">
        <v>48</v>
      </c>
      <c r="H84" s="15" t="s">
        <v>13</v>
      </c>
      <c r="I84" s="15" t="s">
        <v>48</v>
      </c>
      <c r="J84" s="46" t="s">
        <v>13</v>
      </c>
      <c r="K84" s="15" t="s">
        <v>48</v>
      </c>
      <c r="L84" s="46" t="s">
        <v>13</v>
      </c>
      <c r="M84" s="15" t="s">
        <v>48</v>
      </c>
      <c r="N84" s="46" t="s">
        <v>13</v>
      </c>
      <c r="O84" s="15" t="s">
        <v>48</v>
      </c>
      <c r="P84" s="46" t="s">
        <v>13</v>
      </c>
      <c r="Q84" s="15" t="s">
        <v>48</v>
      </c>
      <c r="R84" s="46" t="s">
        <v>13</v>
      </c>
      <c r="S84" s="15" t="s">
        <v>48</v>
      </c>
      <c r="T84" s="46" t="s">
        <v>13</v>
      </c>
    </row>
    <row r="85" spans="1:21" ht="27" thickTop="1" thickBot="1" x14ac:dyDescent="0.3">
      <c r="A85" s="8"/>
      <c r="B85" s="16" t="s">
        <v>29</v>
      </c>
      <c r="C85" s="17">
        <v>131</v>
      </c>
      <c r="D85" s="17">
        <v>101</v>
      </c>
      <c r="E85" s="17">
        <v>171</v>
      </c>
      <c r="F85" s="17">
        <v>152</v>
      </c>
      <c r="G85" s="17">
        <v>192</v>
      </c>
      <c r="H85" s="17">
        <v>173</v>
      </c>
      <c r="I85" s="17">
        <v>200</v>
      </c>
      <c r="J85" s="17">
        <v>186</v>
      </c>
      <c r="K85" s="17">
        <v>231</v>
      </c>
      <c r="L85" s="17">
        <v>170</v>
      </c>
      <c r="M85" s="17">
        <v>177</v>
      </c>
      <c r="N85" s="17">
        <v>162</v>
      </c>
      <c r="O85" s="17">
        <v>135</v>
      </c>
      <c r="P85" s="17">
        <v>119</v>
      </c>
      <c r="Q85" s="17">
        <v>165</v>
      </c>
      <c r="R85" s="17">
        <v>145</v>
      </c>
      <c r="S85" s="17">
        <v>173</v>
      </c>
      <c r="T85" s="17">
        <v>144</v>
      </c>
      <c r="U85" s="62"/>
    </row>
    <row r="86" spans="1:21" ht="27" thickTop="1" thickBot="1" x14ac:dyDescent="0.3">
      <c r="A86" s="8"/>
      <c r="B86" s="16" t="s">
        <v>30</v>
      </c>
      <c r="C86" s="17">
        <v>117</v>
      </c>
      <c r="D86" s="17">
        <v>100</v>
      </c>
      <c r="E86" s="17">
        <v>62</v>
      </c>
      <c r="F86" s="17">
        <v>53</v>
      </c>
      <c r="G86" s="17">
        <v>57</v>
      </c>
      <c r="H86" s="17">
        <v>47</v>
      </c>
      <c r="I86" s="17">
        <v>94</v>
      </c>
      <c r="J86" s="17">
        <v>81</v>
      </c>
      <c r="K86" s="17">
        <v>104</v>
      </c>
      <c r="L86" s="17">
        <v>91</v>
      </c>
      <c r="M86" s="17">
        <v>96</v>
      </c>
      <c r="N86" s="17">
        <v>87</v>
      </c>
      <c r="O86" s="17">
        <v>101</v>
      </c>
      <c r="P86" s="17">
        <v>89</v>
      </c>
      <c r="Q86" s="17">
        <v>118</v>
      </c>
      <c r="R86" s="17">
        <v>103</v>
      </c>
      <c r="S86" s="17">
        <v>105</v>
      </c>
      <c r="T86" s="17">
        <v>89</v>
      </c>
      <c r="U86" s="62"/>
    </row>
    <row r="87" spans="1:21" ht="27" thickTop="1" thickBot="1" x14ac:dyDescent="0.3">
      <c r="A87" s="8"/>
      <c r="B87" s="16" t="s">
        <v>80</v>
      </c>
      <c r="C87" s="17">
        <v>55</v>
      </c>
      <c r="D87" s="17">
        <v>50</v>
      </c>
      <c r="E87" s="17">
        <v>62</v>
      </c>
      <c r="F87" s="17">
        <v>58</v>
      </c>
      <c r="G87" s="17">
        <v>61</v>
      </c>
      <c r="H87" s="17">
        <v>58</v>
      </c>
      <c r="I87" s="17">
        <v>29</v>
      </c>
      <c r="J87" s="17">
        <v>27</v>
      </c>
      <c r="K87" s="17">
        <v>27</v>
      </c>
      <c r="L87" s="17">
        <v>24</v>
      </c>
      <c r="M87" s="17">
        <v>48</v>
      </c>
      <c r="N87" s="17">
        <v>42</v>
      </c>
      <c r="O87" s="17">
        <v>18</v>
      </c>
      <c r="P87" s="17">
        <v>15</v>
      </c>
      <c r="Q87" s="17">
        <v>13</v>
      </c>
      <c r="R87" s="17">
        <v>12</v>
      </c>
      <c r="S87" s="17">
        <v>41</v>
      </c>
      <c r="T87" s="17">
        <v>39</v>
      </c>
      <c r="U87" s="62"/>
    </row>
    <row r="88" spans="1:21" ht="27" thickTop="1" thickBot="1" x14ac:dyDescent="0.3">
      <c r="A88" s="8"/>
      <c r="B88" s="16" t="s">
        <v>31</v>
      </c>
      <c r="C88" s="17">
        <v>83</v>
      </c>
      <c r="D88" s="17">
        <v>40</v>
      </c>
      <c r="E88" s="17">
        <v>105</v>
      </c>
      <c r="F88" s="17">
        <v>50</v>
      </c>
      <c r="G88" s="17">
        <v>103</v>
      </c>
      <c r="H88" s="17">
        <v>59</v>
      </c>
      <c r="I88" s="17">
        <v>102</v>
      </c>
      <c r="J88" s="17">
        <v>62</v>
      </c>
      <c r="K88" s="17">
        <v>98</v>
      </c>
      <c r="L88" s="17">
        <v>57</v>
      </c>
      <c r="M88" s="17">
        <v>88</v>
      </c>
      <c r="N88" s="17">
        <v>58</v>
      </c>
      <c r="O88" s="17">
        <v>45</v>
      </c>
      <c r="P88" s="17">
        <v>29</v>
      </c>
      <c r="Q88" s="17">
        <v>61</v>
      </c>
      <c r="R88" s="17">
        <v>44</v>
      </c>
      <c r="S88" s="17">
        <v>79</v>
      </c>
      <c r="T88" s="17">
        <v>49</v>
      </c>
      <c r="U88" s="62"/>
    </row>
    <row r="89" spans="1:21" ht="27" thickTop="1" thickBot="1" x14ac:dyDescent="0.3">
      <c r="A89" s="8"/>
      <c r="B89" s="16" t="s">
        <v>32</v>
      </c>
      <c r="C89" s="17">
        <v>1370</v>
      </c>
      <c r="D89" s="17">
        <v>1061</v>
      </c>
      <c r="E89" s="17">
        <v>1072</v>
      </c>
      <c r="F89" s="17">
        <v>802</v>
      </c>
      <c r="G89" s="17">
        <v>976</v>
      </c>
      <c r="H89" s="17">
        <v>762</v>
      </c>
      <c r="I89" s="17">
        <v>954</v>
      </c>
      <c r="J89" s="17">
        <v>760</v>
      </c>
      <c r="K89" s="17">
        <v>974</v>
      </c>
      <c r="L89" s="17">
        <v>746</v>
      </c>
      <c r="M89" s="17">
        <v>924</v>
      </c>
      <c r="N89" s="17">
        <v>725</v>
      </c>
      <c r="O89" s="17">
        <v>984</v>
      </c>
      <c r="P89" s="17">
        <v>780</v>
      </c>
      <c r="Q89" s="17">
        <v>956</v>
      </c>
      <c r="R89" s="17">
        <v>704</v>
      </c>
      <c r="S89" s="17">
        <v>927</v>
      </c>
      <c r="T89" s="17">
        <v>730</v>
      </c>
      <c r="U89" s="62"/>
    </row>
    <row r="90" spans="1:21" ht="27" thickTop="1" thickBot="1" x14ac:dyDescent="0.3">
      <c r="A90" s="8"/>
      <c r="B90" s="16" t="s">
        <v>33</v>
      </c>
      <c r="C90" s="17">
        <v>336</v>
      </c>
      <c r="D90" s="17">
        <v>240</v>
      </c>
      <c r="E90" s="17">
        <v>320</v>
      </c>
      <c r="F90" s="17">
        <v>235</v>
      </c>
      <c r="G90" s="17">
        <v>159</v>
      </c>
      <c r="H90" s="17">
        <v>136</v>
      </c>
      <c r="I90" s="17">
        <v>279</v>
      </c>
      <c r="J90" s="17">
        <v>204</v>
      </c>
      <c r="K90" s="17">
        <v>250</v>
      </c>
      <c r="L90" s="17">
        <v>197</v>
      </c>
      <c r="M90" s="17">
        <v>196</v>
      </c>
      <c r="N90" s="17">
        <v>142</v>
      </c>
      <c r="O90" s="17">
        <v>172</v>
      </c>
      <c r="P90" s="17">
        <v>137</v>
      </c>
      <c r="Q90" s="17">
        <v>194</v>
      </c>
      <c r="R90" s="17">
        <v>161</v>
      </c>
      <c r="S90" s="17">
        <v>185</v>
      </c>
      <c r="T90" s="17">
        <v>162</v>
      </c>
      <c r="U90" s="62"/>
    </row>
    <row r="91" spans="1:21" ht="27" thickTop="1" thickBot="1" x14ac:dyDescent="0.3">
      <c r="A91" s="8"/>
      <c r="B91" s="16" t="s">
        <v>34</v>
      </c>
      <c r="C91" s="17">
        <v>445</v>
      </c>
      <c r="D91" s="17">
        <v>283</v>
      </c>
      <c r="E91" s="17">
        <v>423</v>
      </c>
      <c r="F91" s="17">
        <v>232</v>
      </c>
      <c r="G91" s="17">
        <v>388</v>
      </c>
      <c r="H91" s="17">
        <v>228</v>
      </c>
      <c r="I91" s="17">
        <v>303</v>
      </c>
      <c r="J91" s="17">
        <v>157</v>
      </c>
      <c r="K91" s="17">
        <v>301</v>
      </c>
      <c r="L91" s="17">
        <v>177</v>
      </c>
      <c r="M91" s="17">
        <v>257</v>
      </c>
      <c r="N91" s="17">
        <v>156</v>
      </c>
      <c r="O91" s="17">
        <v>260</v>
      </c>
      <c r="P91" s="17">
        <v>160</v>
      </c>
      <c r="Q91" s="17">
        <v>279</v>
      </c>
      <c r="R91" s="17">
        <v>180</v>
      </c>
      <c r="S91" s="17">
        <v>212</v>
      </c>
      <c r="T91" s="17">
        <v>78</v>
      </c>
      <c r="U91" s="62"/>
    </row>
    <row r="92" spans="1:21" ht="27" thickTop="1" thickBot="1" x14ac:dyDescent="0.3">
      <c r="A92" s="8"/>
      <c r="B92" s="16" t="s">
        <v>35</v>
      </c>
      <c r="C92" s="17">
        <v>309</v>
      </c>
      <c r="D92" s="17">
        <v>273</v>
      </c>
      <c r="E92" s="17">
        <v>272</v>
      </c>
      <c r="F92" s="17">
        <v>242</v>
      </c>
      <c r="G92" s="17">
        <v>268</v>
      </c>
      <c r="H92" s="17">
        <v>235</v>
      </c>
      <c r="I92" s="17">
        <v>561</v>
      </c>
      <c r="J92" s="17">
        <v>513</v>
      </c>
      <c r="K92" s="17">
        <v>259</v>
      </c>
      <c r="L92" s="17">
        <v>233</v>
      </c>
      <c r="M92" s="17">
        <v>279</v>
      </c>
      <c r="N92" s="17">
        <v>256</v>
      </c>
      <c r="O92" s="17">
        <v>154</v>
      </c>
      <c r="P92" s="17">
        <v>145</v>
      </c>
      <c r="Q92" s="17">
        <v>309</v>
      </c>
      <c r="R92" s="17">
        <v>290</v>
      </c>
      <c r="S92" s="17">
        <v>176</v>
      </c>
      <c r="T92" s="17">
        <v>170</v>
      </c>
      <c r="U92" s="62"/>
    </row>
    <row r="93" spans="1:21" ht="27" thickTop="1" thickBot="1" x14ac:dyDescent="0.3">
      <c r="A93" s="8"/>
      <c r="B93" s="16" t="s">
        <v>36</v>
      </c>
      <c r="C93" s="17">
        <v>640</v>
      </c>
      <c r="D93" s="17">
        <v>437</v>
      </c>
      <c r="E93" s="17">
        <v>530</v>
      </c>
      <c r="F93" s="17">
        <v>371</v>
      </c>
      <c r="G93" s="17">
        <v>579</v>
      </c>
      <c r="H93" s="17">
        <v>415</v>
      </c>
      <c r="I93" s="17">
        <v>637</v>
      </c>
      <c r="J93" s="17">
        <v>478</v>
      </c>
      <c r="K93" s="17">
        <v>538</v>
      </c>
      <c r="L93" s="17">
        <v>424</v>
      </c>
      <c r="M93" s="17">
        <v>411</v>
      </c>
      <c r="N93" s="17">
        <v>310</v>
      </c>
      <c r="O93" s="17">
        <v>365</v>
      </c>
      <c r="P93" s="17">
        <v>310</v>
      </c>
      <c r="Q93" s="17">
        <v>298</v>
      </c>
      <c r="R93" s="17">
        <v>245</v>
      </c>
      <c r="S93" s="17">
        <v>327</v>
      </c>
      <c r="T93" s="17">
        <v>263</v>
      </c>
      <c r="U93" s="62"/>
    </row>
    <row r="94" spans="1:21" ht="27" thickTop="1" thickBot="1" x14ac:dyDescent="0.3">
      <c r="A94" s="8"/>
      <c r="B94" s="16" t="s">
        <v>37</v>
      </c>
      <c r="C94" s="17">
        <v>175</v>
      </c>
      <c r="D94" s="17">
        <v>160</v>
      </c>
      <c r="E94" s="17">
        <v>152</v>
      </c>
      <c r="F94" s="17">
        <v>144</v>
      </c>
      <c r="G94" s="17">
        <v>125</v>
      </c>
      <c r="H94" s="17">
        <v>120</v>
      </c>
      <c r="I94" s="17">
        <v>145</v>
      </c>
      <c r="J94" s="17">
        <v>136</v>
      </c>
      <c r="K94" s="17">
        <v>132</v>
      </c>
      <c r="L94" s="17">
        <v>126</v>
      </c>
      <c r="M94" s="17">
        <v>108</v>
      </c>
      <c r="N94" s="17">
        <v>103</v>
      </c>
      <c r="O94" s="17">
        <v>78</v>
      </c>
      <c r="P94" s="17">
        <v>74</v>
      </c>
      <c r="Q94" s="17">
        <v>105</v>
      </c>
      <c r="R94" s="17">
        <v>101</v>
      </c>
      <c r="S94" s="17">
        <v>77</v>
      </c>
      <c r="T94" s="17">
        <v>73</v>
      </c>
    </row>
    <row r="95" spans="1:21" ht="27" thickTop="1" thickBot="1" x14ac:dyDescent="0.3">
      <c r="A95" s="8"/>
      <c r="B95" s="16" t="s">
        <v>38</v>
      </c>
      <c r="C95" s="17">
        <v>546</v>
      </c>
      <c r="D95" s="17">
        <v>229</v>
      </c>
      <c r="E95" s="17">
        <v>516</v>
      </c>
      <c r="F95" s="17">
        <v>209</v>
      </c>
      <c r="G95" s="17">
        <v>557</v>
      </c>
      <c r="H95" s="17">
        <v>197</v>
      </c>
      <c r="I95" s="17">
        <v>531</v>
      </c>
      <c r="J95" s="17">
        <v>239</v>
      </c>
      <c r="K95" s="17">
        <v>560</v>
      </c>
      <c r="L95" s="17">
        <v>238</v>
      </c>
      <c r="M95" s="17">
        <v>480</v>
      </c>
      <c r="N95" s="17">
        <v>225</v>
      </c>
      <c r="O95" s="17">
        <v>465</v>
      </c>
      <c r="P95" s="17">
        <v>237</v>
      </c>
      <c r="Q95" s="17">
        <v>392</v>
      </c>
      <c r="R95" s="17">
        <v>195</v>
      </c>
      <c r="S95" s="17">
        <v>383</v>
      </c>
      <c r="T95" s="17">
        <v>200</v>
      </c>
    </row>
    <row r="96" spans="1:21" ht="27" thickTop="1" thickBot="1" x14ac:dyDescent="0.3">
      <c r="A96" s="8"/>
      <c r="B96" s="9" t="s">
        <v>26</v>
      </c>
      <c r="C96" s="10">
        <f>SUM(C85:C95)</f>
        <v>4207</v>
      </c>
      <c r="D96" s="10">
        <f>SUM(D85:D95)</f>
        <v>2974</v>
      </c>
      <c r="E96" s="10">
        <f>SUM(E85:E95)</f>
        <v>3685</v>
      </c>
      <c r="F96" s="10">
        <f>SUM(F85:F95)</f>
        <v>2548</v>
      </c>
      <c r="G96" s="10">
        <f>SUM(G85:G95)</f>
        <v>3465</v>
      </c>
      <c r="H96" s="10">
        <f>SUM(H85:H95)</f>
        <v>2430</v>
      </c>
      <c r="I96" s="10">
        <f>SUM(I85:I95)</f>
        <v>3835</v>
      </c>
      <c r="J96" s="10">
        <f>SUM(J85:J95)</f>
        <v>2843</v>
      </c>
      <c r="K96" s="10">
        <f>SUM(K85:K95)</f>
        <v>3474</v>
      </c>
      <c r="L96" s="10">
        <f>SUM(L85:L95)</f>
        <v>2483</v>
      </c>
      <c r="M96" s="10">
        <f>SUM(M85:M95)</f>
        <v>3064</v>
      </c>
      <c r="N96" s="10">
        <f>SUM(N85:N95)</f>
        <v>2266</v>
      </c>
      <c r="O96" s="10">
        <f>SUM(O85:O95)</f>
        <v>2777</v>
      </c>
      <c r="P96" s="10">
        <f>SUM(P85:P95)</f>
        <v>2095</v>
      </c>
      <c r="Q96" s="10">
        <f>SUM(Q85:Q95)</f>
        <v>2890</v>
      </c>
      <c r="R96" s="10">
        <f>SUM(R85:R95)</f>
        <v>2180</v>
      </c>
      <c r="S96" s="10">
        <f>SUM(S85:S95)</f>
        <v>2685</v>
      </c>
      <c r="T96" s="10">
        <f>SUM(T85:T95)</f>
        <v>1997</v>
      </c>
    </row>
    <row r="97" spans="1:25" ht="26.25" thickTop="1" x14ac:dyDescent="0.25">
      <c r="A97" s="8"/>
      <c r="B97" s="12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1:25" ht="26.25" thickBot="1" x14ac:dyDescent="0.3">
      <c r="A98" s="18" t="s">
        <v>53</v>
      </c>
      <c r="B98" s="78" t="s">
        <v>54</v>
      </c>
      <c r="C98" s="78"/>
      <c r="D98" s="78"/>
      <c r="E98" s="78"/>
      <c r="F98" s="78"/>
      <c r="G98" s="78"/>
      <c r="H98" s="78"/>
      <c r="I98" s="11"/>
      <c r="J98" s="11"/>
      <c r="K98" s="11"/>
      <c r="L98" s="11"/>
    </row>
    <row r="99" spans="1:25" ht="27" thickTop="1" thickBot="1" x14ac:dyDescent="0.3">
      <c r="A99" s="4"/>
      <c r="B99" s="91" t="s">
        <v>78</v>
      </c>
      <c r="C99" s="91" t="s">
        <v>7</v>
      </c>
      <c r="D99" s="91" t="s">
        <v>8</v>
      </c>
      <c r="E99" s="91" t="s">
        <v>76</v>
      </c>
      <c r="F99" s="91" t="s">
        <v>82</v>
      </c>
      <c r="G99" s="91" t="s">
        <v>90</v>
      </c>
      <c r="H99" s="70" t="s">
        <v>94</v>
      </c>
      <c r="I99" s="71"/>
      <c r="J99" s="71"/>
      <c r="K99" s="70" t="s">
        <v>99</v>
      </c>
      <c r="L99" s="71"/>
      <c r="M99" s="71"/>
      <c r="N99" s="70" t="s">
        <v>103</v>
      </c>
      <c r="O99" s="71"/>
      <c r="P99" s="71"/>
      <c r="Q99" s="70" t="s">
        <v>109</v>
      </c>
      <c r="R99" s="71"/>
      <c r="S99" s="71"/>
      <c r="T99" s="70" t="s">
        <v>110</v>
      </c>
      <c r="U99" s="71"/>
      <c r="V99" s="71"/>
      <c r="W99" s="70" t="s">
        <v>113</v>
      </c>
      <c r="X99" s="71"/>
      <c r="Y99" s="71"/>
    </row>
    <row r="100" spans="1:25" ht="27" thickTop="1" thickBot="1" x14ac:dyDescent="0.3">
      <c r="A100" s="4"/>
      <c r="B100" s="92"/>
      <c r="C100" s="92"/>
      <c r="D100" s="92"/>
      <c r="E100" s="92"/>
      <c r="F100" s="92"/>
      <c r="G100" s="92"/>
      <c r="H100" s="49" t="s">
        <v>96</v>
      </c>
      <c r="I100" s="49" t="s">
        <v>97</v>
      </c>
      <c r="J100" s="49" t="s">
        <v>98</v>
      </c>
      <c r="K100" s="49" t="s">
        <v>96</v>
      </c>
      <c r="L100" s="49" t="s">
        <v>97</v>
      </c>
      <c r="M100" s="49" t="s">
        <v>98</v>
      </c>
      <c r="N100" s="49" t="s">
        <v>96</v>
      </c>
      <c r="O100" s="49" t="s">
        <v>97</v>
      </c>
      <c r="P100" s="49" t="s">
        <v>98</v>
      </c>
      <c r="Q100" s="49" t="s">
        <v>96</v>
      </c>
      <c r="R100" s="49" t="s">
        <v>97</v>
      </c>
      <c r="S100" s="49" t="s">
        <v>98</v>
      </c>
      <c r="T100" s="49" t="s">
        <v>96</v>
      </c>
      <c r="U100" s="49" t="s">
        <v>97</v>
      </c>
      <c r="V100" s="49" t="s">
        <v>98</v>
      </c>
      <c r="W100" s="49" t="s">
        <v>96</v>
      </c>
      <c r="X100" s="49" t="s">
        <v>97</v>
      </c>
      <c r="Y100" s="49" t="s">
        <v>98</v>
      </c>
    </row>
    <row r="101" spans="1:25" ht="27" thickTop="1" thickBot="1" x14ac:dyDescent="0.3">
      <c r="A101" s="8"/>
      <c r="B101" s="16" t="s">
        <v>55</v>
      </c>
      <c r="C101" s="27">
        <v>3</v>
      </c>
      <c r="D101" s="27">
        <v>3</v>
      </c>
      <c r="E101" s="27">
        <v>3</v>
      </c>
      <c r="F101" s="27">
        <v>3</v>
      </c>
      <c r="G101" s="27">
        <v>3</v>
      </c>
      <c r="H101" s="72">
        <v>3</v>
      </c>
      <c r="I101" s="73"/>
      <c r="J101" s="74"/>
      <c r="K101" s="58">
        <v>3</v>
      </c>
      <c r="L101" s="59"/>
      <c r="M101" s="60">
        <f>SUM(K101:L101)</f>
        <v>3</v>
      </c>
      <c r="N101" s="58">
        <v>3</v>
      </c>
      <c r="O101" s="59"/>
      <c r="P101" s="60">
        <f>SUM(N101:O101)</f>
        <v>3</v>
      </c>
      <c r="Q101" s="58">
        <v>3</v>
      </c>
      <c r="R101" s="59">
        <v>0</v>
      </c>
      <c r="S101" s="60">
        <v>3</v>
      </c>
      <c r="T101" s="58">
        <v>3</v>
      </c>
      <c r="U101" s="55">
        <v>0</v>
      </c>
      <c r="V101" s="60">
        <v>3</v>
      </c>
      <c r="W101" s="61">
        <v>3</v>
      </c>
      <c r="X101" s="55"/>
      <c r="Y101" s="60">
        <v>3</v>
      </c>
    </row>
    <row r="102" spans="1:25" ht="27" thickTop="1" thickBot="1" x14ac:dyDescent="0.7">
      <c r="A102" s="8"/>
      <c r="B102" s="16" t="s">
        <v>56</v>
      </c>
      <c r="C102" s="27">
        <v>4</v>
      </c>
      <c r="D102" s="27">
        <v>4</v>
      </c>
      <c r="E102" s="27">
        <v>4</v>
      </c>
      <c r="F102" s="27">
        <v>4</v>
      </c>
      <c r="G102" s="27">
        <v>4</v>
      </c>
      <c r="H102" s="27">
        <v>4</v>
      </c>
      <c r="I102" s="25">
        <v>1</v>
      </c>
      <c r="J102" s="45">
        <f>SUM(H102:I102)</f>
        <v>5</v>
      </c>
      <c r="K102" s="27">
        <v>4</v>
      </c>
      <c r="L102" s="25"/>
      <c r="M102" s="45">
        <f>SUM(K102:L102)</f>
        <v>4</v>
      </c>
      <c r="N102" s="27">
        <v>4</v>
      </c>
      <c r="O102" s="25">
        <v>1</v>
      </c>
      <c r="P102" s="45">
        <f>SUM(N102:O102)</f>
        <v>5</v>
      </c>
      <c r="Q102" s="27">
        <v>4</v>
      </c>
      <c r="R102" s="25">
        <v>3</v>
      </c>
      <c r="S102" s="45">
        <v>7</v>
      </c>
      <c r="T102" s="27">
        <v>4</v>
      </c>
      <c r="U102" s="25">
        <v>2</v>
      </c>
      <c r="V102" s="45">
        <v>6</v>
      </c>
      <c r="W102" s="27">
        <v>4</v>
      </c>
      <c r="X102" s="25">
        <v>3</v>
      </c>
      <c r="Y102" s="45">
        <v>7</v>
      </c>
    </row>
    <row r="103" spans="1:25" ht="27" thickTop="1" thickBot="1" x14ac:dyDescent="0.6">
      <c r="A103" s="8"/>
      <c r="B103" s="16" t="s">
        <v>57</v>
      </c>
      <c r="C103" s="27">
        <v>3423</v>
      </c>
      <c r="D103" s="27">
        <v>3491</v>
      </c>
      <c r="E103" s="27">
        <v>3509</v>
      </c>
      <c r="F103" s="27">
        <v>3599</v>
      </c>
      <c r="G103" s="27">
        <v>3742</v>
      </c>
      <c r="H103" s="27">
        <v>3621</v>
      </c>
      <c r="I103" s="27">
        <v>200</v>
      </c>
      <c r="J103" s="45">
        <f>SUM(H103:I103)</f>
        <v>3821</v>
      </c>
      <c r="K103" s="27">
        <v>3514</v>
      </c>
      <c r="L103" s="27"/>
      <c r="M103" s="45">
        <f>SUM(K103:L103)</f>
        <v>3514</v>
      </c>
      <c r="N103" s="27">
        <v>3557</v>
      </c>
      <c r="O103" s="27">
        <v>180</v>
      </c>
      <c r="P103" s="45">
        <f>SUM(N103:O103)</f>
        <v>3737</v>
      </c>
      <c r="Q103" s="27">
        <v>3523</v>
      </c>
      <c r="R103" s="27">
        <v>442</v>
      </c>
      <c r="S103" s="45">
        <f>R103+Q103</f>
        <v>3965</v>
      </c>
      <c r="T103" s="27">
        <v>3299</v>
      </c>
      <c r="U103" s="27">
        <v>298</v>
      </c>
      <c r="V103" s="45">
        <f>T103+U103</f>
        <v>3597</v>
      </c>
      <c r="W103" s="27">
        <v>3358</v>
      </c>
      <c r="X103" s="27">
        <v>391</v>
      </c>
      <c r="Y103" s="45">
        <f>SUM(W103:X103)</f>
        <v>3749</v>
      </c>
    </row>
    <row r="104" spans="1:25" ht="27" thickTop="1" thickBot="1" x14ac:dyDescent="0.3">
      <c r="A104" s="8"/>
      <c r="B104" s="16" t="s">
        <v>58</v>
      </c>
      <c r="C104" s="27">
        <v>15.6</v>
      </c>
      <c r="D104" s="27">
        <v>17.399999999999999</v>
      </c>
      <c r="E104" s="27">
        <v>17.8</v>
      </c>
      <c r="F104" s="27">
        <v>18.399999999999999</v>
      </c>
      <c r="G104" s="27">
        <v>22</v>
      </c>
      <c r="H104" s="72">
        <v>24.6</v>
      </c>
      <c r="I104" s="73"/>
      <c r="J104" s="74"/>
      <c r="K104" s="72">
        <v>24.6</v>
      </c>
      <c r="L104" s="73"/>
      <c r="M104" s="74"/>
      <c r="N104" s="72">
        <v>27.1</v>
      </c>
      <c r="O104" s="73"/>
      <c r="P104" s="74"/>
      <c r="Q104" s="72">
        <v>28.4</v>
      </c>
      <c r="R104" s="73"/>
      <c r="S104" s="74"/>
      <c r="T104" s="72">
        <v>26.2</v>
      </c>
      <c r="U104" s="73"/>
      <c r="V104" s="74"/>
      <c r="W104" s="72">
        <v>24.3</v>
      </c>
      <c r="X104" s="73"/>
      <c r="Y104" s="74"/>
    </row>
    <row r="105" spans="1:25" ht="22.5" customHeight="1" thickTop="1" x14ac:dyDescent="0.25">
      <c r="A105" s="8"/>
      <c r="B105" s="12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25" ht="26.25" thickBot="1" x14ac:dyDescent="0.3">
      <c r="A106" s="18" t="s">
        <v>59</v>
      </c>
      <c r="B106" s="78" t="s">
        <v>60</v>
      </c>
      <c r="C106" s="78"/>
      <c r="D106" s="78"/>
      <c r="E106" s="78"/>
      <c r="F106" s="78"/>
      <c r="G106" s="78"/>
      <c r="H106" s="22"/>
      <c r="I106" s="11"/>
      <c r="J106" s="11"/>
      <c r="K106" s="11"/>
      <c r="L106" s="11"/>
    </row>
    <row r="107" spans="1:25" ht="27" thickTop="1" thickBot="1" x14ac:dyDescent="0.6">
      <c r="A107" s="8"/>
      <c r="B107" s="26" t="s">
        <v>6</v>
      </c>
      <c r="C107" s="6" t="s">
        <v>7</v>
      </c>
      <c r="D107" s="6" t="s">
        <v>8</v>
      </c>
      <c r="E107" s="6" t="s">
        <v>76</v>
      </c>
      <c r="F107" s="6" t="s">
        <v>82</v>
      </c>
      <c r="G107" s="6" t="s">
        <v>90</v>
      </c>
      <c r="H107" s="6" t="s">
        <v>94</v>
      </c>
      <c r="I107" s="6" t="s">
        <v>99</v>
      </c>
      <c r="J107" s="6" t="s">
        <v>103</v>
      </c>
      <c r="K107" s="6" t="s">
        <v>109</v>
      </c>
      <c r="L107" s="6" t="s">
        <v>110</v>
      </c>
      <c r="M107" s="6" t="s">
        <v>113</v>
      </c>
    </row>
    <row r="108" spans="1:25" ht="27" thickTop="1" thickBot="1" x14ac:dyDescent="0.3">
      <c r="A108" s="8"/>
      <c r="B108" s="16" t="s">
        <v>61</v>
      </c>
      <c r="C108" s="27">
        <v>5</v>
      </c>
      <c r="D108" s="27">
        <v>5</v>
      </c>
      <c r="E108" s="27">
        <v>5</v>
      </c>
      <c r="F108" s="27">
        <v>5</v>
      </c>
      <c r="G108" s="27">
        <v>5</v>
      </c>
      <c r="H108" s="27">
        <v>5</v>
      </c>
      <c r="I108" s="27">
        <v>5</v>
      </c>
      <c r="J108" s="27">
        <v>5</v>
      </c>
      <c r="K108" s="27">
        <v>5</v>
      </c>
      <c r="L108" s="27">
        <v>5</v>
      </c>
      <c r="M108" s="27">
        <v>5</v>
      </c>
    </row>
    <row r="109" spans="1:25" ht="27" thickTop="1" thickBot="1" x14ac:dyDescent="0.3">
      <c r="A109" s="8"/>
      <c r="B109" s="16" t="s">
        <v>62</v>
      </c>
      <c r="C109" s="27">
        <v>7949</v>
      </c>
      <c r="D109" s="27">
        <v>8495</v>
      </c>
      <c r="E109" s="27">
        <v>7789</v>
      </c>
      <c r="F109" s="27">
        <v>7406</v>
      </c>
      <c r="G109" s="27">
        <v>6839</v>
      </c>
      <c r="H109" s="27">
        <v>6481</v>
      </c>
      <c r="I109" s="27">
        <v>5797</v>
      </c>
      <c r="J109" s="27">
        <v>5683</v>
      </c>
      <c r="K109" s="27">
        <v>5702</v>
      </c>
      <c r="L109" s="27">
        <v>4017</v>
      </c>
      <c r="M109" s="27">
        <v>4147</v>
      </c>
    </row>
    <row r="110" spans="1:25" ht="26.25" thickTop="1" x14ac:dyDescent="0.25">
      <c r="A110" s="8"/>
      <c r="B110" s="12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25" ht="26.25" customHeight="1" thickBot="1" x14ac:dyDescent="0.3">
      <c r="A111" s="18" t="s">
        <v>63</v>
      </c>
      <c r="B111" s="78" t="s">
        <v>92</v>
      </c>
      <c r="C111" s="78"/>
      <c r="D111" s="78"/>
      <c r="E111" s="78"/>
      <c r="F111" s="78"/>
      <c r="G111" s="78"/>
      <c r="H111" s="78"/>
      <c r="I111" s="78"/>
      <c r="J111" s="78"/>
      <c r="K111" s="78"/>
      <c r="L111" s="78"/>
    </row>
    <row r="112" spans="1:25" ht="27" thickTop="1" thickBot="1" x14ac:dyDescent="0.3">
      <c r="A112" s="8"/>
      <c r="B112" s="47" t="s">
        <v>6</v>
      </c>
      <c r="C112" s="79" t="s">
        <v>8</v>
      </c>
      <c r="D112" s="80"/>
      <c r="E112" s="79" t="s">
        <v>76</v>
      </c>
      <c r="F112" s="80"/>
      <c r="G112" s="79" t="s">
        <v>82</v>
      </c>
      <c r="H112" s="95"/>
      <c r="I112" s="94" t="s">
        <v>90</v>
      </c>
      <c r="J112" s="80"/>
      <c r="K112" s="68" t="s">
        <v>94</v>
      </c>
      <c r="L112" s="69"/>
      <c r="M112" s="68" t="s">
        <v>99</v>
      </c>
      <c r="N112" s="69"/>
      <c r="O112" s="68" t="s">
        <v>103</v>
      </c>
      <c r="P112" s="69"/>
      <c r="Q112" s="68" t="s">
        <v>109</v>
      </c>
      <c r="R112" s="69"/>
      <c r="S112" s="68" t="s">
        <v>110</v>
      </c>
      <c r="T112" s="69"/>
      <c r="U112" s="68" t="s">
        <v>113</v>
      </c>
      <c r="V112" s="69"/>
    </row>
    <row r="113" spans="1:26" ht="27" thickTop="1" thickBot="1" x14ac:dyDescent="0.6">
      <c r="A113" s="8"/>
      <c r="B113" s="48" t="s">
        <v>95</v>
      </c>
      <c r="C113" s="14" t="s">
        <v>77</v>
      </c>
      <c r="D113" s="14" t="s">
        <v>13</v>
      </c>
      <c r="E113" s="14" t="s">
        <v>77</v>
      </c>
      <c r="F113" s="14" t="s">
        <v>13</v>
      </c>
      <c r="G113" s="14" t="s">
        <v>77</v>
      </c>
      <c r="H113" s="14" t="s">
        <v>13</v>
      </c>
      <c r="I113" s="14" t="s">
        <v>77</v>
      </c>
      <c r="J113" s="14" t="s">
        <v>13</v>
      </c>
      <c r="K113" s="14" t="s">
        <v>77</v>
      </c>
      <c r="L113" s="46" t="s">
        <v>13</v>
      </c>
      <c r="M113" s="14" t="s">
        <v>77</v>
      </c>
      <c r="N113" s="46" t="s">
        <v>13</v>
      </c>
      <c r="O113" s="14" t="s">
        <v>77</v>
      </c>
      <c r="P113" s="46" t="s">
        <v>13</v>
      </c>
      <c r="Q113" s="14" t="s">
        <v>77</v>
      </c>
      <c r="R113" s="46" t="s">
        <v>13</v>
      </c>
      <c r="S113" s="14" t="s">
        <v>77</v>
      </c>
      <c r="T113" s="46" t="s">
        <v>13</v>
      </c>
      <c r="U113" s="14" t="s">
        <v>77</v>
      </c>
      <c r="V113" s="46" t="s">
        <v>13</v>
      </c>
    </row>
    <row r="114" spans="1:26" ht="27" customHeight="1" thickTop="1" thickBot="1" x14ac:dyDescent="0.3">
      <c r="A114" s="8"/>
      <c r="B114" s="28" t="s">
        <v>64</v>
      </c>
      <c r="C114" s="29">
        <v>117</v>
      </c>
      <c r="D114" s="29">
        <v>8</v>
      </c>
      <c r="E114" s="29">
        <v>130</v>
      </c>
      <c r="F114" s="29">
        <v>12</v>
      </c>
      <c r="G114" s="29">
        <v>115</v>
      </c>
      <c r="H114" s="29">
        <v>11</v>
      </c>
      <c r="I114" s="29">
        <v>110</v>
      </c>
      <c r="J114" s="29">
        <v>13</v>
      </c>
      <c r="K114" s="29">
        <v>101</v>
      </c>
      <c r="L114" s="29">
        <v>14</v>
      </c>
      <c r="M114" s="29">
        <v>112</v>
      </c>
      <c r="N114" s="29">
        <v>14</v>
      </c>
      <c r="O114" s="29">
        <v>115</v>
      </c>
      <c r="P114" s="29">
        <v>14</v>
      </c>
      <c r="Q114" s="29">
        <v>135</v>
      </c>
      <c r="R114" s="29">
        <v>14</v>
      </c>
      <c r="S114" s="29">
        <v>144</v>
      </c>
      <c r="T114" s="29">
        <v>18</v>
      </c>
      <c r="U114" s="29">
        <v>134</v>
      </c>
      <c r="V114" s="29">
        <v>14</v>
      </c>
      <c r="W114" s="63"/>
    </row>
    <row r="115" spans="1:26" ht="27" thickTop="1" thickBot="1" x14ac:dyDescent="0.3">
      <c r="A115" s="8"/>
      <c r="B115" s="28" t="s">
        <v>65</v>
      </c>
      <c r="C115" s="29">
        <v>74</v>
      </c>
      <c r="D115" s="29">
        <v>12</v>
      </c>
      <c r="E115" s="29">
        <v>66</v>
      </c>
      <c r="F115" s="29">
        <v>10</v>
      </c>
      <c r="G115" s="29">
        <v>68</v>
      </c>
      <c r="H115" s="29">
        <v>12</v>
      </c>
      <c r="I115" s="29">
        <v>69</v>
      </c>
      <c r="J115" s="29">
        <v>11</v>
      </c>
      <c r="K115" s="29">
        <v>81</v>
      </c>
      <c r="L115" s="29">
        <v>12</v>
      </c>
      <c r="M115" s="29">
        <v>76</v>
      </c>
      <c r="N115" s="29">
        <v>12</v>
      </c>
      <c r="O115" s="29">
        <v>69</v>
      </c>
      <c r="P115" s="29">
        <v>13</v>
      </c>
      <c r="Q115" s="29">
        <v>74</v>
      </c>
      <c r="R115" s="29">
        <v>17</v>
      </c>
      <c r="S115" s="29">
        <v>76</v>
      </c>
      <c r="T115" s="29">
        <v>16</v>
      </c>
      <c r="U115" s="29">
        <v>80</v>
      </c>
      <c r="V115" s="29">
        <v>19</v>
      </c>
      <c r="W115" s="63"/>
    </row>
    <row r="116" spans="1:26" ht="27" thickTop="1" thickBot="1" x14ac:dyDescent="0.3">
      <c r="A116" s="8"/>
      <c r="B116" s="28" t="s">
        <v>66</v>
      </c>
      <c r="C116" s="29">
        <v>385</v>
      </c>
      <c r="D116" s="29">
        <v>143</v>
      </c>
      <c r="E116" s="29">
        <v>394</v>
      </c>
      <c r="F116" s="29">
        <v>134</v>
      </c>
      <c r="G116" s="29">
        <v>395</v>
      </c>
      <c r="H116" s="29">
        <v>151</v>
      </c>
      <c r="I116" s="29">
        <v>425</v>
      </c>
      <c r="J116" s="29">
        <v>168</v>
      </c>
      <c r="K116" s="29">
        <v>406</v>
      </c>
      <c r="L116" s="29">
        <v>173</v>
      </c>
      <c r="M116" s="29">
        <v>397</v>
      </c>
      <c r="N116" s="29">
        <v>164</v>
      </c>
      <c r="O116" s="29">
        <v>402</v>
      </c>
      <c r="P116" s="29">
        <v>183</v>
      </c>
      <c r="Q116" s="29">
        <v>429</v>
      </c>
      <c r="R116" s="29">
        <v>189</v>
      </c>
      <c r="S116" s="29">
        <v>405</v>
      </c>
      <c r="T116" s="29">
        <v>191</v>
      </c>
      <c r="U116" s="29">
        <v>392</v>
      </c>
      <c r="V116" s="29">
        <v>179</v>
      </c>
      <c r="W116" s="63"/>
    </row>
    <row r="117" spans="1:26" ht="27" thickTop="1" thickBot="1" x14ac:dyDescent="0.3">
      <c r="A117" s="8"/>
      <c r="B117" s="28" t="s">
        <v>81</v>
      </c>
      <c r="C117" s="29">
        <v>203</v>
      </c>
      <c r="D117" s="29">
        <v>105</v>
      </c>
      <c r="E117" s="29">
        <v>198</v>
      </c>
      <c r="F117" s="29">
        <v>110</v>
      </c>
      <c r="G117" s="29">
        <v>164</v>
      </c>
      <c r="H117" s="29">
        <v>92</v>
      </c>
      <c r="I117" s="29">
        <v>147</v>
      </c>
      <c r="J117" s="29">
        <v>77</v>
      </c>
      <c r="K117" s="29">
        <v>154</v>
      </c>
      <c r="L117" s="29">
        <v>84</v>
      </c>
      <c r="M117" s="29">
        <v>143</v>
      </c>
      <c r="N117" s="29">
        <v>81</v>
      </c>
      <c r="O117" s="29">
        <v>99</v>
      </c>
      <c r="P117" s="29">
        <v>54</v>
      </c>
      <c r="Q117" s="29">
        <v>93</v>
      </c>
      <c r="R117" s="29">
        <v>49</v>
      </c>
      <c r="S117" s="29">
        <v>81</v>
      </c>
      <c r="T117" s="29">
        <v>46</v>
      </c>
      <c r="U117" s="29">
        <v>84</v>
      </c>
      <c r="V117" s="29">
        <v>49</v>
      </c>
      <c r="W117" s="63"/>
    </row>
    <row r="118" spans="1:26" ht="27" thickTop="1" thickBot="1" x14ac:dyDescent="0.3">
      <c r="A118" s="8"/>
      <c r="B118" s="56" t="s">
        <v>105</v>
      </c>
      <c r="C118" s="29">
        <v>235.5</v>
      </c>
      <c r="D118" s="29">
        <v>180.5</v>
      </c>
      <c r="E118" s="29">
        <v>157</v>
      </c>
      <c r="F118" s="29">
        <v>115.5</v>
      </c>
      <c r="G118" s="29">
        <v>121</v>
      </c>
      <c r="H118" s="29">
        <v>87.5</v>
      </c>
      <c r="I118" s="29">
        <v>110</v>
      </c>
      <c r="J118" s="29">
        <v>65</v>
      </c>
      <c r="K118" s="29">
        <v>129.5</v>
      </c>
      <c r="L118" s="29">
        <v>93.5</v>
      </c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63"/>
    </row>
    <row r="119" spans="1:26" ht="27" thickTop="1" thickBot="1" x14ac:dyDescent="0.3">
      <c r="A119" s="8"/>
      <c r="B119" s="57" t="s">
        <v>104</v>
      </c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>
        <v>33.5</v>
      </c>
      <c r="N119" s="29">
        <v>19</v>
      </c>
      <c r="O119" s="29">
        <v>62</v>
      </c>
      <c r="P119" s="29">
        <v>43.5</v>
      </c>
      <c r="Q119" s="29">
        <v>46</v>
      </c>
      <c r="R119" s="29">
        <v>38</v>
      </c>
      <c r="S119" s="29">
        <v>96.5</v>
      </c>
      <c r="T119" s="29">
        <v>73.5</v>
      </c>
      <c r="U119" s="29">
        <v>144</v>
      </c>
      <c r="V119" s="29">
        <v>109</v>
      </c>
      <c r="W119" s="63"/>
    </row>
    <row r="120" spans="1:26" ht="27" thickTop="1" thickBot="1" x14ac:dyDescent="0.3">
      <c r="A120" s="8"/>
      <c r="B120" s="57" t="s">
        <v>106</v>
      </c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>
        <v>47</v>
      </c>
      <c r="N120" s="29">
        <v>36</v>
      </c>
      <c r="O120" s="29">
        <v>17</v>
      </c>
      <c r="P120" s="29">
        <v>11</v>
      </c>
      <c r="Q120" s="29">
        <v>30.5</v>
      </c>
      <c r="R120" s="29">
        <v>21.5</v>
      </c>
      <c r="S120" s="29">
        <v>23</v>
      </c>
      <c r="T120" s="29">
        <v>17</v>
      </c>
      <c r="U120" s="29">
        <v>34.5</v>
      </c>
      <c r="V120" s="29">
        <v>23</v>
      </c>
      <c r="W120" s="63"/>
    </row>
    <row r="121" spans="1:26" ht="27" thickTop="1" thickBot="1" x14ac:dyDescent="0.3">
      <c r="A121" s="8"/>
      <c r="B121" s="28" t="s">
        <v>67</v>
      </c>
      <c r="C121" s="29">
        <v>541</v>
      </c>
      <c r="D121" s="29">
        <v>260</v>
      </c>
      <c r="E121" s="29">
        <v>573</v>
      </c>
      <c r="F121" s="29">
        <v>283</v>
      </c>
      <c r="G121" s="29">
        <v>602</v>
      </c>
      <c r="H121" s="29">
        <v>303</v>
      </c>
      <c r="I121" s="29">
        <v>610</v>
      </c>
      <c r="J121" s="29">
        <v>313</v>
      </c>
      <c r="K121" s="29">
        <v>668</v>
      </c>
      <c r="L121" s="29">
        <v>366</v>
      </c>
      <c r="M121" s="29">
        <v>682</v>
      </c>
      <c r="N121" s="29">
        <v>389</v>
      </c>
      <c r="O121" s="29">
        <v>703</v>
      </c>
      <c r="P121" s="29">
        <v>407</v>
      </c>
      <c r="Q121" s="29">
        <v>728</v>
      </c>
      <c r="R121" s="29">
        <v>437</v>
      </c>
      <c r="S121" s="29">
        <v>788</v>
      </c>
      <c r="T121" s="29">
        <v>479</v>
      </c>
      <c r="U121" s="29">
        <v>810</v>
      </c>
      <c r="V121" s="29">
        <v>509</v>
      </c>
      <c r="W121" s="63"/>
    </row>
    <row r="122" spans="1:26" ht="27" thickTop="1" thickBot="1" x14ac:dyDescent="0.3">
      <c r="A122" s="8"/>
      <c r="B122" s="28" t="s">
        <v>69</v>
      </c>
      <c r="C122" s="30">
        <v>35</v>
      </c>
      <c r="D122" s="30">
        <v>15</v>
      </c>
      <c r="E122" s="30">
        <v>42</v>
      </c>
      <c r="F122" s="30">
        <v>19</v>
      </c>
      <c r="G122" s="29">
        <v>39</v>
      </c>
      <c r="H122" s="29">
        <v>17</v>
      </c>
      <c r="I122" s="29">
        <v>44</v>
      </c>
      <c r="J122" s="29">
        <v>18</v>
      </c>
      <c r="K122" s="29">
        <v>44</v>
      </c>
      <c r="L122" s="29">
        <v>20</v>
      </c>
      <c r="M122" s="29">
        <v>41</v>
      </c>
      <c r="N122" s="29">
        <v>21</v>
      </c>
      <c r="O122" s="29">
        <v>41</v>
      </c>
      <c r="P122" s="29">
        <v>23</v>
      </c>
      <c r="Q122" s="29">
        <v>39</v>
      </c>
      <c r="R122" s="29">
        <v>24</v>
      </c>
      <c r="S122" s="29">
        <v>40</v>
      </c>
      <c r="T122" s="29">
        <v>21</v>
      </c>
      <c r="U122" s="29">
        <v>35</v>
      </c>
      <c r="V122" s="29">
        <v>19</v>
      </c>
      <c r="W122" s="63"/>
    </row>
    <row r="123" spans="1:26" ht="27" thickTop="1" thickBot="1" x14ac:dyDescent="0.7">
      <c r="A123" s="8"/>
      <c r="B123" s="28" t="s">
        <v>68</v>
      </c>
      <c r="C123" s="31">
        <v>1</v>
      </c>
      <c r="D123" s="31">
        <v>0</v>
      </c>
      <c r="E123" s="31">
        <v>2</v>
      </c>
      <c r="F123" s="31">
        <v>0</v>
      </c>
      <c r="G123" s="29">
        <v>5</v>
      </c>
      <c r="H123" s="29">
        <v>1</v>
      </c>
      <c r="I123" s="29">
        <v>5</v>
      </c>
      <c r="J123" s="29">
        <v>2</v>
      </c>
      <c r="K123" s="29">
        <v>11</v>
      </c>
      <c r="L123" s="29">
        <v>2</v>
      </c>
      <c r="M123" s="29">
        <v>14</v>
      </c>
      <c r="N123" s="29">
        <v>2</v>
      </c>
      <c r="O123" s="29">
        <v>14</v>
      </c>
      <c r="P123" s="29">
        <v>2</v>
      </c>
      <c r="Q123" s="29">
        <v>19</v>
      </c>
      <c r="R123" s="29">
        <v>4</v>
      </c>
      <c r="S123" s="29">
        <v>15</v>
      </c>
      <c r="T123" s="29">
        <v>2</v>
      </c>
      <c r="U123" s="29">
        <v>13</v>
      </c>
      <c r="V123" s="29">
        <v>1</v>
      </c>
      <c r="W123" s="63"/>
      <c r="Z123" s="64"/>
    </row>
    <row r="124" spans="1:26" ht="27" thickTop="1" thickBot="1" x14ac:dyDescent="0.3">
      <c r="A124" s="8"/>
      <c r="B124" s="28" t="s">
        <v>70</v>
      </c>
      <c r="C124" s="32">
        <v>6</v>
      </c>
      <c r="D124" s="32">
        <v>3</v>
      </c>
      <c r="E124" s="32">
        <v>10</v>
      </c>
      <c r="F124" s="32">
        <v>8</v>
      </c>
      <c r="G124" s="29">
        <v>11</v>
      </c>
      <c r="H124" s="29">
        <v>10</v>
      </c>
      <c r="I124" s="29">
        <v>5</v>
      </c>
      <c r="J124" s="29">
        <v>4</v>
      </c>
      <c r="K124" s="29">
        <v>9</v>
      </c>
      <c r="L124" s="29">
        <v>7</v>
      </c>
      <c r="M124" s="29">
        <v>0</v>
      </c>
      <c r="N124" s="29">
        <v>0</v>
      </c>
      <c r="O124" s="29">
        <v>0</v>
      </c>
      <c r="P124" s="29">
        <v>0</v>
      </c>
      <c r="Q124" s="29">
        <v>14</v>
      </c>
      <c r="R124" s="29">
        <v>8</v>
      </c>
      <c r="S124" s="29"/>
      <c r="T124" s="29"/>
      <c r="U124" s="29"/>
      <c r="V124" s="29"/>
      <c r="W124" s="63"/>
    </row>
    <row r="125" spans="1:26" ht="27" thickTop="1" thickBot="1" x14ac:dyDescent="0.3">
      <c r="A125" s="8"/>
      <c r="B125" s="28" t="s">
        <v>71</v>
      </c>
      <c r="C125" s="33">
        <v>163</v>
      </c>
      <c r="D125" s="33">
        <v>86</v>
      </c>
      <c r="E125" s="33">
        <v>166</v>
      </c>
      <c r="F125" s="33">
        <v>89</v>
      </c>
      <c r="G125" s="29">
        <v>155</v>
      </c>
      <c r="H125" s="29">
        <v>87</v>
      </c>
      <c r="I125" s="29">
        <v>153</v>
      </c>
      <c r="J125" s="29">
        <v>86</v>
      </c>
      <c r="K125" s="29">
        <v>148</v>
      </c>
      <c r="L125" s="29">
        <v>81</v>
      </c>
      <c r="M125" s="29">
        <v>72</v>
      </c>
      <c r="N125" s="29">
        <v>46</v>
      </c>
      <c r="O125" s="29">
        <v>28</v>
      </c>
      <c r="P125" s="29">
        <v>17</v>
      </c>
      <c r="Q125" s="29">
        <v>104</v>
      </c>
      <c r="R125" s="29">
        <v>72</v>
      </c>
      <c r="S125" s="29">
        <v>102</v>
      </c>
      <c r="T125" s="29">
        <v>69</v>
      </c>
      <c r="U125" s="29">
        <v>102</v>
      </c>
      <c r="V125" s="29">
        <v>65</v>
      </c>
    </row>
    <row r="126" spans="1:26" ht="27" thickTop="1" thickBot="1" x14ac:dyDescent="0.3">
      <c r="A126" s="8"/>
      <c r="B126" s="28" t="s">
        <v>72</v>
      </c>
      <c r="C126" s="32">
        <v>33</v>
      </c>
      <c r="D126" s="32">
        <v>27</v>
      </c>
      <c r="E126" s="32">
        <v>32</v>
      </c>
      <c r="F126" s="32">
        <v>23</v>
      </c>
      <c r="G126" s="29">
        <v>28</v>
      </c>
      <c r="H126" s="29">
        <v>18</v>
      </c>
      <c r="I126" s="29">
        <v>15</v>
      </c>
      <c r="J126" s="29">
        <v>12</v>
      </c>
      <c r="K126" s="29">
        <v>43</v>
      </c>
      <c r="L126" s="29">
        <v>30</v>
      </c>
      <c r="M126" s="29">
        <v>100.5</v>
      </c>
      <c r="N126" s="29">
        <v>56.5</v>
      </c>
      <c r="O126" s="29">
        <v>157.5</v>
      </c>
      <c r="P126" s="29">
        <v>94</v>
      </c>
      <c r="Q126" s="29">
        <v>72</v>
      </c>
      <c r="R126" s="29">
        <v>40</v>
      </c>
      <c r="S126" s="29">
        <v>75.5</v>
      </c>
      <c r="T126" s="29">
        <v>42.5</v>
      </c>
      <c r="U126" s="29">
        <v>89</v>
      </c>
      <c r="V126" s="29">
        <v>46</v>
      </c>
    </row>
    <row r="127" spans="1:26" ht="27" thickTop="1" thickBot="1" x14ac:dyDescent="0.3">
      <c r="A127" s="8"/>
      <c r="B127" s="9" t="s">
        <v>73</v>
      </c>
      <c r="C127" s="34">
        <f t="shared" ref="C127:V127" si="8">SUM(C114:C126)</f>
        <v>1793.5</v>
      </c>
      <c r="D127" s="34">
        <f t="shared" si="8"/>
        <v>839.5</v>
      </c>
      <c r="E127" s="34">
        <f t="shared" si="8"/>
        <v>1770</v>
      </c>
      <c r="F127" s="34">
        <f t="shared" si="8"/>
        <v>803.5</v>
      </c>
      <c r="G127" s="34">
        <f t="shared" si="8"/>
        <v>1703</v>
      </c>
      <c r="H127" s="34">
        <f t="shared" si="8"/>
        <v>789.5</v>
      </c>
      <c r="I127" s="34">
        <f t="shared" si="8"/>
        <v>1693</v>
      </c>
      <c r="J127" s="34">
        <f t="shared" si="8"/>
        <v>769</v>
      </c>
      <c r="K127" s="34">
        <f t="shared" si="8"/>
        <v>1794.5</v>
      </c>
      <c r="L127" s="34">
        <f t="shared" si="8"/>
        <v>882.5</v>
      </c>
      <c r="M127" s="34">
        <f t="shared" si="8"/>
        <v>1718</v>
      </c>
      <c r="N127" s="34">
        <f t="shared" si="8"/>
        <v>840.5</v>
      </c>
      <c r="O127" s="34">
        <f t="shared" si="8"/>
        <v>1707.5</v>
      </c>
      <c r="P127" s="34">
        <f t="shared" si="8"/>
        <v>861.5</v>
      </c>
      <c r="Q127" s="34">
        <f t="shared" si="8"/>
        <v>1783.5</v>
      </c>
      <c r="R127" s="34">
        <f t="shared" si="8"/>
        <v>913.5</v>
      </c>
      <c r="S127" s="34">
        <f t="shared" si="8"/>
        <v>1846</v>
      </c>
      <c r="T127" s="34">
        <f t="shared" si="8"/>
        <v>975</v>
      </c>
      <c r="U127" s="34">
        <f t="shared" si="8"/>
        <v>1917.5</v>
      </c>
      <c r="V127" s="34">
        <f t="shared" si="8"/>
        <v>1033</v>
      </c>
    </row>
    <row r="128" spans="1:26" ht="26.25" thickTop="1" x14ac:dyDescent="0.25">
      <c r="A128" s="8"/>
      <c r="B128" s="81" t="s">
        <v>93</v>
      </c>
      <c r="C128" s="81"/>
      <c r="D128" s="81"/>
      <c r="E128" s="81"/>
      <c r="F128" s="81"/>
      <c r="G128" s="81"/>
      <c r="H128" s="81"/>
      <c r="I128" s="81"/>
      <c r="J128" s="81"/>
      <c r="K128" s="81"/>
      <c r="L128" s="81"/>
    </row>
    <row r="129" spans="1:16" ht="25.5" x14ac:dyDescent="0.25">
      <c r="A129" s="8"/>
      <c r="B129" s="76" t="s">
        <v>107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</row>
    <row r="130" spans="1:16" ht="29.25" x14ac:dyDescent="0.25">
      <c r="A130" s="35" t="s">
        <v>74</v>
      </c>
      <c r="B130" s="75" t="s">
        <v>75</v>
      </c>
      <c r="C130" s="75"/>
      <c r="D130" s="75"/>
      <c r="E130" s="75"/>
      <c r="F130" s="75"/>
      <c r="G130" s="75"/>
      <c r="H130" s="75"/>
      <c r="I130" s="75"/>
      <c r="J130" s="75"/>
      <c r="K130" s="75"/>
      <c r="L130" s="75"/>
      <c r="M130" s="75"/>
      <c r="N130" s="75"/>
      <c r="O130" s="75"/>
      <c r="P130" s="75"/>
    </row>
    <row r="131" spans="1:16" ht="26.25" thickBot="1" x14ac:dyDescent="0.3">
      <c r="A131" s="13" t="s">
        <v>4</v>
      </c>
      <c r="B131" s="86" t="s">
        <v>83</v>
      </c>
      <c r="C131" s="86"/>
      <c r="D131" s="86"/>
      <c r="E131" s="86"/>
      <c r="F131" s="86"/>
      <c r="G131" s="86"/>
      <c r="H131" s="7"/>
      <c r="I131" s="7"/>
    </row>
    <row r="132" spans="1:16" ht="27" thickTop="1" thickBot="1" x14ac:dyDescent="0.6">
      <c r="A132" s="4"/>
      <c r="B132" s="37" t="s">
        <v>6</v>
      </c>
      <c r="C132" s="66" t="s">
        <v>82</v>
      </c>
      <c r="D132" s="6" t="s">
        <v>90</v>
      </c>
      <c r="E132" s="6" t="s">
        <v>94</v>
      </c>
      <c r="F132" s="6" t="s">
        <v>99</v>
      </c>
      <c r="G132" s="6" t="s">
        <v>103</v>
      </c>
      <c r="H132" s="6" t="s">
        <v>109</v>
      </c>
      <c r="I132" s="6" t="s">
        <v>110</v>
      </c>
      <c r="J132" s="6" t="s">
        <v>113</v>
      </c>
    </row>
    <row r="133" spans="1:16" ht="27" thickTop="1" thickBot="1" x14ac:dyDescent="0.7">
      <c r="A133" s="4"/>
      <c r="B133" s="38" t="s">
        <v>9</v>
      </c>
      <c r="C133" s="39">
        <v>2</v>
      </c>
      <c r="D133" s="39">
        <v>2</v>
      </c>
      <c r="E133" s="39">
        <v>2</v>
      </c>
      <c r="F133" s="39">
        <v>2</v>
      </c>
      <c r="G133" s="39">
        <v>2</v>
      </c>
      <c r="H133" s="39">
        <v>2</v>
      </c>
      <c r="I133" s="39">
        <v>2</v>
      </c>
      <c r="J133" s="39">
        <v>2</v>
      </c>
    </row>
    <row r="134" spans="1:16" ht="26.25" thickTop="1" x14ac:dyDescent="0.25">
      <c r="A134" s="4"/>
      <c r="B134" s="40"/>
      <c r="C134" s="7"/>
      <c r="D134" s="7"/>
      <c r="E134" s="7"/>
      <c r="F134" s="7"/>
      <c r="G134" s="7"/>
      <c r="H134" s="7"/>
      <c r="I134" s="7"/>
    </row>
    <row r="135" spans="1:16" ht="26.25" thickBot="1" x14ac:dyDescent="0.3">
      <c r="A135" s="13" t="s">
        <v>10</v>
      </c>
      <c r="B135" s="86" t="s">
        <v>84</v>
      </c>
      <c r="C135" s="86"/>
      <c r="D135" s="86"/>
      <c r="E135" s="86"/>
      <c r="F135" s="86"/>
      <c r="G135" s="86"/>
      <c r="H135" s="7"/>
      <c r="I135" s="7"/>
    </row>
    <row r="136" spans="1:16" ht="27" thickTop="1" thickBot="1" x14ac:dyDescent="0.3">
      <c r="A136" s="4"/>
      <c r="B136" s="88" t="s">
        <v>78</v>
      </c>
      <c r="C136" s="91" t="s">
        <v>82</v>
      </c>
      <c r="D136" s="91" t="s">
        <v>90</v>
      </c>
      <c r="E136" s="70" t="s">
        <v>94</v>
      </c>
      <c r="F136" s="70" t="s">
        <v>99</v>
      </c>
      <c r="G136" s="70" t="s">
        <v>103</v>
      </c>
      <c r="H136" s="70" t="s">
        <v>109</v>
      </c>
      <c r="I136" s="70" t="s">
        <v>110</v>
      </c>
      <c r="J136" s="70" t="s">
        <v>113</v>
      </c>
    </row>
    <row r="137" spans="1:16" ht="27" thickTop="1" thickBot="1" x14ac:dyDescent="0.3">
      <c r="A137" s="4"/>
      <c r="B137" s="89"/>
      <c r="C137" s="92"/>
      <c r="D137" s="92"/>
      <c r="E137" s="93"/>
      <c r="F137" s="93"/>
      <c r="G137" s="93"/>
      <c r="H137" s="93"/>
      <c r="I137" s="93"/>
      <c r="J137" s="93"/>
    </row>
    <row r="138" spans="1:16" ht="27" thickTop="1" thickBot="1" x14ac:dyDescent="0.7">
      <c r="A138" s="4"/>
      <c r="B138" s="41" t="s">
        <v>88</v>
      </c>
      <c r="C138" s="39">
        <v>146</v>
      </c>
      <c r="D138" s="39">
        <v>219</v>
      </c>
      <c r="E138" s="39">
        <v>292</v>
      </c>
      <c r="F138" s="39">
        <v>269</v>
      </c>
      <c r="G138" s="39">
        <v>295</v>
      </c>
      <c r="H138" s="39">
        <v>324</v>
      </c>
      <c r="I138" s="39">
        <v>277</v>
      </c>
      <c r="J138" s="39">
        <v>262</v>
      </c>
    </row>
    <row r="139" spans="1:16" ht="27" thickTop="1" thickBot="1" x14ac:dyDescent="0.7">
      <c r="A139" s="4"/>
      <c r="B139" s="41" t="s">
        <v>89</v>
      </c>
      <c r="C139" s="39">
        <v>29</v>
      </c>
      <c r="D139" s="39">
        <v>63</v>
      </c>
      <c r="E139" s="39">
        <v>105</v>
      </c>
      <c r="F139" s="39">
        <v>117</v>
      </c>
      <c r="G139" s="39">
        <v>140</v>
      </c>
      <c r="H139" s="39">
        <v>146</v>
      </c>
      <c r="I139" s="39">
        <v>152</v>
      </c>
      <c r="J139" s="39">
        <v>155</v>
      </c>
    </row>
    <row r="140" spans="1:16" ht="27" thickTop="1" thickBot="1" x14ac:dyDescent="0.3">
      <c r="A140" s="4"/>
      <c r="B140" s="38" t="s">
        <v>73</v>
      </c>
      <c r="C140" s="44">
        <f>SUM(C138:C139)</f>
        <v>175</v>
      </c>
      <c r="D140" s="44">
        <f t="shared" ref="D140:E140" si="9">SUM(D138:D139)</f>
        <v>282</v>
      </c>
      <c r="E140" s="44">
        <f t="shared" si="9"/>
        <v>397</v>
      </c>
      <c r="F140" s="44">
        <f>SUM(F138:F139)</f>
        <v>386</v>
      </c>
      <c r="G140" s="44">
        <f>SUM(G138:G139)</f>
        <v>435</v>
      </c>
      <c r="H140" s="44">
        <f>SUM(H138:H139)</f>
        <v>470</v>
      </c>
      <c r="I140" s="44">
        <f>SUM(I138:I139)</f>
        <v>429</v>
      </c>
      <c r="J140" s="44">
        <f>SUM(J138:J139)</f>
        <v>417</v>
      </c>
    </row>
    <row r="141" spans="1:16" ht="26.25" thickTop="1" x14ac:dyDescent="0.25">
      <c r="A141" s="4"/>
      <c r="B141" s="40"/>
      <c r="C141" s="7"/>
      <c r="D141" s="7"/>
      <c r="E141" s="7"/>
      <c r="F141" s="7"/>
      <c r="G141" s="7"/>
      <c r="H141" s="7"/>
    </row>
    <row r="142" spans="1:16" ht="26.25" thickBot="1" x14ac:dyDescent="0.3">
      <c r="A142" s="13" t="s">
        <v>27</v>
      </c>
      <c r="B142" s="96" t="s">
        <v>85</v>
      </c>
      <c r="C142" s="96"/>
      <c r="D142" s="96"/>
      <c r="E142" s="96"/>
      <c r="F142" s="96"/>
      <c r="G142" s="96"/>
      <c r="H142" s="7"/>
    </row>
    <row r="143" spans="1:16" ht="27" thickTop="1" thickBot="1" x14ac:dyDescent="0.3">
      <c r="A143" s="4"/>
      <c r="B143" s="82" t="s">
        <v>78</v>
      </c>
      <c r="C143" s="91" t="s">
        <v>82</v>
      </c>
      <c r="D143" s="91" t="s">
        <v>90</v>
      </c>
      <c r="E143" s="70" t="s">
        <v>94</v>
      </c>
      <c r="F143" s="70" t="s">
        <v>99</v>
      </c>
      <c r="G143" s="70" t="s">
        <v>103</v>
      </c>
      <c r="H143" s="70" t="s">
        <v>109</v>
      </c>
      <c r="I143" s="70" t="s">
        <v>110</v>
      </c>
      <c r="J143" s="70" t="s">
        <v>113</v>
      </c>
    </row>
    <row r="144" spans="1:16" ht="27" thickTop="1" thickBot="1" x14ac:dyDescent="0.3">
      <c r="A144" s="4"/>
      <c r="B144" s="82"/>
      <c r="C144" s="92"/>
      <c r="D144" s="92"/>
      <c r="E144" s="93"/>
      <c r="F144" s="93"/>
      <c r="G144" s="93"/>
      <c r="H144" s="93"/>
      <c r="I144" s="93"/>
      <c r="J144" s="93"/>
    </row>
    <row r="145" spans="1:10" ht="27" thickTop="1" thickBot="1" x14ac:dyDescent="0.7">
      <c r="A145" s="4"/>
      <c r="B145" s="42" t="s">
        <v>34</v>
      </c>
      <c r="C145" s="43">
        <v>49</v>
      </c>
      <c r="D145" s="43">
        <v>73</v>
      </c>
      <c r="E145" s="43">
        <v>111</v>
      </c>
      <c r="F145" s="39">
        <v>105</v>
      </c>
      <c r="G145" s="39">
        <v>146</v>
      </c>
      <c r="H145" s="39">
        <v>174</v>
      </c>
      <c r="I145" s="39">
        <v>169</v>
      </c>
      <c r="J145" s="39">
        <v>170</v>
      </c>
    </row>
    <row r="146" spans="1:10" ht="27" thickTop="1" thickBot="1" x14ac:dyDescent="0.7">
      <c r="A146" s="4"/>
      <c r="B146" s="41" t="s">
        <v>38</v>
      </c>
      <c r="C146" s="43">
        <v>126</v>
      </c>
      <c r="D146" s="43">
        <v>209</v>
      </c>
      <c r="E146" s="43">
        <v>286</v>
      </c>
      <c r="F146" s="39">
        <v>281</v>
      </c>
      <c r="G146" s="39">
        <v>289</v>
      </c>
      <c r="H146" s="39">
        <v>296</v>
      </c>
      <c r="I146" s="39">
        <v>260</v>
      </c>
      <c r="J146" s="39">
        <v>247</v>
      </c>
    </row>
    <row r="147" spans="1:10" ht="27" thickTop="1" thickBot="1" x14ac:dyDescent="0.3">
      <c r="A147" s="4"/>
      <c r="B147" s="38" t="s">
        <v>73</v>
      </c>
      <c r="C147" s="44">
        <f>SUM(C145:C146)</f>
        <v>175</v>
      </c>
      <c r="D147" s="44">
        <f t="shared" ref="D147:E147" si="10">SUM(D145:D146)</f>
        <v>282</v>
      </c>
      <c r="E147" s="44">
        <f t="shared" si="10"/>
        <v>397</v>
      </c>
      <c r="F147" s="44">
        <f>SUM(F145:F146)</f>
        <v>386</v>
      </c>
      <c r="G147" s="44">
        <f>SUM(G145:G146)</f>
        <v>435</v>
      </c>
      <c r="H147" s="44">
        <f>SUM(H145:H146)</f>
        <v>470</v>
      </c>
      <c r="I147" s="44">
        <f>SUM(I145:I146)</f>
        <v>429</v>
      </c>
      <c r="J147" s="44">
        <f>SUM(J145:J146)</f>
        <v>417</v>
      </c>
    </row>
    <row r="148" spans="1:10" ht="26.25" thickTop="1" x14ac:dyDescent="0.25">
      <c r="A148" s="4"/>
      <c r="B148" s="40"/>
      <c r="C148" s="7"/>
      <c r="D148" s="7"/>
      <c r="E148" s="7"/>
      <c r="F148" s="7"/>
      <c r="G148" s="7"/>
      <c r="H148" s="7"/>
      <c r="I148" s="7"/>
    </row>
    <row r="149" spans="1:10" ht="23.25" thickBot="1" x14ac:dyDescent="0.3">
      <c r="A149" s="13" t="s">
        <v>39</v>
      </c>
      <c r="B149" s="86" t="s">
        <v>86</v>
      </c>
      <c r="C149" s="86"/>
      <c r="D149" s="86"/>
      <c r="E149" s="86"/>
      <c r="F149" s="86"/>
      <c r="G149" s="86"/>
      <c r="H149" s="86"/>
      <c r="I149" s="86"/>
    </row>
    <row r="150" spans="1:10" ht="27" thickTop="1" thickBot="1" x14ac:dyDescent="0.3">
      <c r="A150" s="4"/>
      <c r="B150" s="82" t="s">
        <v>78</v>
      </c>
      <c r="C150" s="91" t="s">
        <v>82</v>
      </c>
      <c r="D150" s="91" t="s">
        <v>90</v>
      </c>
      <c r="E150" s="70" t="s">
        <v>94</v>
      </c>
      <c r="F150" s="70" t="s">
        <v>99</v>
      </c>
      <c r="G150" s="70" t="s">
        <v>103</v>
      </c>
      <c r="H150" s="70" t="s">
        <v>109</v>
      </c>
      <c r="I150" s="70" t="s">
        <v>110</v>
      </c>
      <c r="J150" s="70" t="s">
        <v>113</v>
      </c>
    </row>
    <row r="151" spans="1:10" ht="27" thickTop="1" thickBot="1" x14ac:dyDescent="0.3">
      <c r="A151" s="4"/>
      <c r="B151" s="82"/>
      <c r="C151" s="92"/>
      <c r="D151" s="92"/>
      <c r="E151" s="93"/>
      <c r="F151" s="93"/>
      <c r="G151" s="93"/>
      <c r="H151" s="93"/>
      <c r="I151" s="93"/>
      <c r="J151" s="93"/>
    </row>
    <row r="152" spans="1:10" ht="27" thickTop="1" thickBot="1" x14ac:dyDescent="0.7">
      <c r="A152" s="4"/>
      <c r="B152" s="42" t="s">
        <v>87</v>
      </c>
      <c r="C152" s="44">
        <v>66</v>
      </c>
      <c r="D152" s="44">
        <v>85</v>
      </c>
      <c r="E152" s="44">
        <v>90</v>
      </c>
      <c r="F152" s="39">
        <v>82</v>
      </c>
      <c r="G152" s="39">
        <v>94</v>
      </c>
      <c r="H152" s="39">
        <v>130</v>
      </c>
      <c r="I152" s="39">
        <v>149</v>
      </c>
      <c r="J152" s="39">
        <v>145</v>
      </c>
    </row>
    <row r="153" spans="1:10" ht="27" thickTop="1" thickBot="1" x14ac:dyDescent="0.7">
      <c r="A153" s="4"/>
      <c r="B153" s="67" t="s">
        <v>108</v>
      </c>
      <c r="C153" s="44">
        <v>109</v>
      </c>
      <c r="D153" s="44">
        <v>197</v>
      </c>
      <c r="E153" s="44">
        <v>307</v>
      </c>
      <c r="F153" s="39">
        <v>304</v>
      </c>
      <c r="G153" s="39">
        <v>341</v>
      </c>
      <c r="H153" s="39">
        <v>340</v>
      </c>
      <c r="I153" s="39">
        <v>280</v>
      </c>
      <c r="J153" s="44">
        <v>272</v>
      </c>
    </row>
    <row r="154" spans="1:10" ht="27" thickTop="1" thickBot="1" x14ac:dyDescent="0.3">
      <c r="A154" s="4"/>
      <c r="B154" s="38" t="s">
        <v>73</v>
      </c>
      <c r="C154" s="44">
        <f t="shared" ref="C154:I154" si="11">SUM(C152:C153)</f>
        <v>175</v>
      </c>
      <c r="D154" s="44">
        <f t="shared" si="11"/>
        <v>282</v>
      </c>
      <c r="E154" s="44">
        <f t="shared" si="11"/>
        <v>397</v>
      </c>
      <c r="F154" s="44">
        <f t="shared" si="11"/>
        <v>386</v>
      </c>
      <c r="G154" s="44">
        <f t="shared" si="11"/>
        <v>435</v>
      </c>
      <c r="H154" s="44">
        <f t="shared" si="11"/>
        <v>470</v>
      </c>
      <c r="I154" s="44">
        <f t="shared" si="11"/>
        <v>429</v>
      </c>
      <c r="J154" s="44">
        <f>SUM(J152:J153)</f>
        <v>417</v>
      </c>
    </row>
    <row r="155" spans="1:10" ht="26.25" thickTop="1" x14ac:dyDescent="0.25">
      <c r="A155" s="4"/>
      <c r="B155" s="40"/>
      <c r="C155" s="7"/>
      <c r="D155" s="7"/>
      <c r="E155" s="7"/>
      <c r="F155" s="7"/>
      <c r="G155" s="7"/>
      <c r="H155" s="7"/>
      <c r="I155" s="7"/>
    </row>
    <row r="156" spans="1:10" ht="23.25" thickBot="1" x14ac:dyDescent="0.3">
      <c r="A156" s="13" t="s">
        <v>47</v>
      </c>
      <c r="B156" s="65" t="s">
        <v>100</v>
      </c>
      <c r="C156" s="65"/>
    </row>
    <row r="157" spans="1:10" ht="15.75" thickTop="1" x14ac:dyDescent="0.25">
      <c r="B157" s="100" t="s">
        <v>78</v>
      </c>
      <c r="C157" s="70">
        <v>2017</v>
      </c>
      <c r="D157" s="70">
        <v>2018</v>
      </c>
      <c r="E157" s="70">
        <v>2019</v>
      </c>
      <c r="F157" s="70">
        <v>2020</v>
      </c>
      <c r="G157" s="70">
        <v>2021</v>
      </c>
    </row>
    <row r="158" spans="1:10" ht="15.75" thickBot="1" x14ac:dyDescent="0.3">
      <c r="B158" s="101"/>
      <c r="C158" s="99"/>
      <c r="D158" s="99"/>
      <c r="E158" s="99"/>
      <c r="F158" s="99"/>
      <c r="G158" s="99"/>
    </row>
    <row r="159" spans="1:10" ht="27" thickTop="1" thickBot="1" x14ac:dyDescent="0.3">
      <c r="B159" s="41" t="s">
        <v>88</v>
      </c>
      <c r="C159" s="50">
        <v>87</v>
      </c>
      <c r="D159" s="50">
        <v>54</v>
      </c>
      <c r="E159" s="50">
        <v>64</v>
      </c>
      <c r="F159" s="50">
        <v>84</v>
      </c>
      <c r="G159" s="50">
        <v>66</v>
      </c>
    </row>
    <row r="160" spans="1:10" ht="27" thickTop="1" thickBot="1" x14ac:dyDescent="0.3">
      <c r="B160" s="41" t="s">
        <v>89</v>
      </c>
      <c r="C160" s="50">
        <v>16</v>
      </c>
      <c r="D160" s="50">
        <v>27</v>
      </c>
      <c r="E160" s="50">
        <v>41</v>
      </c>
      <c r="F160" s="50">
        <v>30</v>
      </c>
      <c r="G160" s="50">
        <v>36</v>
      </c>
    </row>
    <row r="161" spans="1:7" ht="24" thickTop="1" thickBot="1" x14ac:dyDescent="0.3">
      <c r="B161" s="38" t="s">
        <v>73</v>
      </c>
      <c r="C161" s="51">
        <f>SUM(C159:C160)</f>
        <v>103</v>
      </c>
      <c r="D161" s="51">
        <f>SUM(D159:D160)</f>
        <v>81</v>
      </c>
      <c r="E161" s="51">
        <f>SUM(E159:E160)</f>
        <v>105</v>
      </c>
      <c r="F161" s="51">
        <f>SUM(F159:F160)</f>
        <v>114</v>
      </c>
      <c r="G161" s="51">
        <f>SUM(G159:G160)</f>
        <v>102</v>
      </c>
    </row>
    <row r="162" spans="1:7" ht="24" thickTop="1" thickBot="1" x14ac:dyDescent="0.3">
      <c r="B162" s="52"/>
      <c r="C162" s="52"/>
      <c r="G162" s="53"/>
    </row>
    <row r="163" spans="1:7" ht="24" thickTop="1" thickBot="1" x14ac:dyDescent="0.3">
      <c r="A163" s="13" t="s">
        <v>49</v>
      </c>
      <c r="B163" s="54" t="s">
        <v>101</v>
      </c>
      <c r="C163" s="54"/>
    </row>
    <row r="164" spans="1:7" ht="15.75" thickTop="1" x14ac:dyDescent="0.25">
      <c r="B164" s="97" t="s">
        <v>78</v>
      </c>
      <c r="C164" s="70">
        <v>2017</v>
      </c>
      <c r="D164" s="70">
        <v>2018</v>
      </c>
      <c r="E164" s="70">
        <v>2019</v>
      </c>
      <c r="F164" s="70">
        <v>2020</v>
      </c>
      <c r="G164" s="70">
        <v>2021</v>
      </c>
    </row>
    <row r="165" spans="1:7" ht="15.75" thickBot="1" x14ac:dyDescent="0.3">
      <c r="B165" s="98"/>
      <c r="C165" s="99"/>
      <c r="D165" s="99"/>
      <c r="E165" s="99"/>
      <c r="F165" s="99"/>
      <c r="G165" s="99"/>
    </row>
    <row r="166" spans="1:7" ht="27" thickTop="1" thickBot="1" x14ac:dyDescent="0.3">
      <c r="B166" s="42" t="s">
        <v>34</v>
      </c>
      <c r="C166" s="50">
        <v>42</v>
      </c>
      <c r="D166" s="50">
        <v>26</v>
      </c>
      <c r="E166" s="50">
        <v>37</v>
      </c>
      <c r="F166" s="50">
        <v>44</v>
      </c>
      <c r="G166" s="50">
        <v>60</v>
      </c>
    </row>
    <row r="167" spans="1:7" ht="27" thickTop="1" thickBot="1" x14ac:dyDescent="0.3">
      <c r="B167" s="42" t="s">
        <v>38</v>
      </c>
      <c r="C167" s="50">
        <v>61</v>
      </c>
      <c r="D167" s="50">
        <v>55</v>
      </c>
      <c r="E167" s="50">
        <v>68</v>
      </c>
      <c r="F167" s="50">
        <v>70</v>
      </c>
      <c r="G167" s="50">
        <v>42</v>
      </c>
    </row>
    <row r="168" spans="1:7" ht="24" thickTop="1" thickBot="1" x14ac:dyDescent="0.3">
      <c r="B168" s="38" t="s">
        <v>73</v>
      </c>
      <c r="C168" s="51">
        <f>SUM(C166:C167)</f>
        <v>103</v>
      </c>
      <c r="D168" s="51">
        <f>SUM(D166:D167)</f>
        <v>81</v>
      </c>
      <c r="E168" s="51">
        <f>SUM(E166:E167)</f>
        <v>105</v>
      </c>
      <c r="F168" s="51">
        <f>SUM(F166:F167)</f>
        <v>114</v>
      </c>
      <c r="G168" s="51">
        <f>SUM(G166:G167)</f>
        <v>102</v>
      </c>
    </row>
    <row r="169" spans="1:7" ht="26.25" thickTop="1" x14ac:dyDescent="0.25">
      <c r="B169" s="40"/>
      <c r="C169" s="7"/>
    </row>
    <row r="170" spans="1:7" ht="23.25" thickBot="1" x14ac:dyDescent="0.3">
      <c r="A170" s="13" t="s">
        <v>51</v>
      </c>
      <c r="B170" s="54" t="s">
        <v>102</v>
      </c>
      <c r="C170" s="54"/>
    </row>
    <row r="171" spans="1:7" ht="15.75" thickTop="1" x14ac:dyDescent="0.25">
      <c r="B171" s="97" t="s">
        <v>78</v>
      </c>
      <c r="C171" s="70">
        <v>2017</v>
      </c>
      <c r="D171" s="70">
        <v>2018</v>
      </c>
      <c r="E171" s="70">
        <v>2019</v>
      </c>
      <c r="F171" s="70">
        <v>2020</v>
      </c>
      <c r="G171" s="70">
        <v>2021</v>
      </c>
    </row>
    <row r="172" spans="1:7" ht="15.75" thickBot="1" x14ac:dyDescent="0.3">
      <c r="B172" s="98"/>
      <c r="C172" s="99"/>
      <c r="D172" s="99"/>
      <c r="E172" s="99"/>
      <c r="F172" s="99"/>
      <c r="G172" s="99"/>
    </row>
    <row r="173" spans="1:7" ht="27" thickTop="1" thickBot="1" x14ac:dyDescent="0.3">
      <c r="B173" s="67" t="s">
        <v>108</v>
      </c>
      <c r="C173" s="50">
        <v>103</v>
      </c>
      <c r="D173" s="50">
        <v>81</v>
      </c>
      <c r="E173" s="50">
        <v>105</v>
      </c>
      <c r="F173" s="50">
        <v>114</v>
      </c>
      <c r="G173" s="50">
        <v>102</v>
      </c>
    </row>
    <row r="174" spans="1:7" ht="24" thickTop="1" thickBot="1" x14ac:dyDescent="0.3">
      <c r="B174" s="38" t="s">
        <v>73</v>
      </c>
      <c r="C174" s="51">
        <f>SUM(C173)</f>
        <v>103</v>
      </c>
      <c r="D174" s="51">
        <f>SUM(D173)</f>
        <v>81</v>
      </c>
      <c r="E174" s="51">
        <v>105</v>
      </c>
      <c r="F174" s="51">
        <v>114</v>
      </c>
      <c r="G174" s="51">
        <f>SUM(G173:G173)</f>
        <v>102</v>
      </c>
    </row>
    <row r="175" spans="1:7" ht="15.75" thickTop="1" x14ac:dyDescent="0.25"/>
  </sheetData>
  <sheetProtection algorithmName="SHA-512" hashValue="5MsDzeS8IDhFHWdr68oPuHhxyVziJwT9qWHvHRpyIY2dmV1st9Fb01313K/Q3wHOsoS5yYEEyc0V3AYa4BoWvw==" saltValue="KcgxzOp3c0xWD9d39u1c8g==" spinCount="100000" sheet="1" formatCells="0" formatColumns="0" formatRows="0" insertColumns="0" insertRows="0" insertHyperlinks="0" deleteColumns="0" deleteRows="0" sort="0" autoFilter="0" pivotTables="0"/>
  <mergeCells count="156">
    <mergeCell ref="B171:B172"/>
    <mergeCell ref="C171:C172"/>
    <mergeCell ref="D171:D172"/>
    <mergeCell ref="E171:E172"/>
    <mergeCell ref="F171:F172"/>
    <mergeCell ref="G171:G172"/>
    <mergeCell ref="B157:B158"/>
    <mergeCell ref="C157:C158"/>
    <mergeCell ref="D157:D158"/>
    <mergeCell ref="E157:E158"/>
    <mergeCell ref="F157:F158"/>
    <mergeCell ref="G157:G158"/>
    <mergeCell ref="B164:B165"/>
    <mergeCell ref="C164:C165"/>
    <mergeCell ref="D164:D165"/>
    <mergeCell ref="E164:E165"/>
    <mergeCell ref="F164:F165"/>
    <mergeCell ref="G164:G165"/>
    <mergeCell ref="B149:I149"/>
    <mergeCell ref="B150:B151"/>
    <mergeCell ref="C150:C151"/>
    <mergeCell ref="B136:B137"/>
    <mergeCell ref="C136:C137"/>
    <mergeCell ref="E150:E151"/>
    <mergeCell ref="E136:E137"/>
    <mergeCell ref="G136:G137"/>
    <mergeCell ref="G143:G144"/>
    <mergeCell ref="G150:G151"/>
    <mergeCell ref="B142:G142"/>
    <mergeCell ref="B143:B144"/>
    <mergeCell ref="C143:C144"/>
    <mergeCell ref="D143:D144"/>
    <mergeCell ref="S8:T8"/>
    <mergeCell ref="S25:T25"/>
    <mergeCell ref="U41:V41"/>
    <mergeCell ref="U55:V55"/>
    <mergeCell ref="S71:T71"/>
    <mergeCell ref="S83:T83"/>
    <mergeCell ref="W99:Y99"/>
    <mergeCell ref="W104:Y104"/>
    <mergeCell ref="U112:V112"/>
    <mergeCell ref="E143:E144"/>
    <mergeCell ref="F136:F137"/>
    <mergeCell ref="F143:F144"/>
    <mergeCell ref="H143:H144"/>
    <mergeCell ref="I143:I144"/>
    <mergeCell ref="H150:H151"/>
    <mergeCell ref="I150:I151"/>
    <mergeCell ref="K112:L112"/>
    <mergeCell ref="I83:J83"/>
    <mergeCell ref="I112:J112"/>
    <mergeCell ref="B106:G106"/>
    <mergeCell ref="H101:J101"/>
    <mergeCell ref="H104:J104"/>
    <mergeCell ref="G112:H112"/>
    <mergeCell ref="B131:G131"/>
    <mergeCell ref="B135:G135"/>
    <mergeCell ref="H136:H137"/>
    <mergeCell ref="I136:I137"/>
    <mergeCell ref="J136:J137"/>
    <mergeCell ref="J143:J144"/>
    <mergeCell ref="D150:D151"/>
    <mergeCell ref="F150:F151"/>
    <mergeCell ref="J150:J151"/>
    <mergeCell ref="D136:D137"/>
    <mergeCell ref="M8:N8"/>
    <mergeCell ref="K25:L25"/>
    <mergeCell ref="M25:N25"/>
    <mergeCell ref="I8:J8"/>
    <mergeCell ref="G8:H8"/>
    <mergeCell ref="G25:H25"/>
    <mergeCell ref="C25:D25"/>
    <mergeCell ref="I25:J25"/>
    <mergeCell ref="B24:L24"/>
    <mergeCell ref="B25:B26"/>
    <mergeCell ref="E8:F8"/>
    <mergeCell ref="C8:D8"/>
    <mergeCell ref="B8:B9"/>
    <mergeCell ref="E25:F25"/>
    <mergeCell ref="E55:F55"/>
    <mergeCell ref="C41:D41"/>
    <mergeCell ref="K55:L55"/>
    <mergeCell ref="K41:L41"/>
    <mergeCell ref="C55:D55"/>
    <mergeCell ref="G41:H41"/>
    <mergeCell ref="E41:F41"/>
    <mergeCell ref="A1:B1"/>
    <mergeCell ref="C1:L1"/>
    <mergeCell ref="B3:L3"/>
    <mergeCell ref="B7:L7"/>
    <mergeCell ref="B2:P2"/>
    <mergeCell ref="B40:L40"/>
    <mergeCell ref="B41:B42"/>
    <mergeCell ref="B54:L54"/>
    <mergeCell ref="B55:B56"/>
    <mergeCell ref="I55:J55"/>
    <mergeCell ref="I41:J41"/>
    <mergeCell ref="G55:H55"/>
    <mergeCell ref="M41:N41"/>
    <mergeCell ref="O41:P41"/>
    <mergeCell ref="M55:N55"/>
    <mergeCell ref="O55:P55"/>
    <mergeCell ref="K8:L8"/>
    <mergeCell ref="K71:L71"/>
    <mergeCell ref="M71:N71"/>
    <mergeCell ref="K83:L83"/>
    <mergeCell ref="M83:N83"/>
    <mergeCell ref="K99:M99"/>
    <mergeCell ref="N99:P99"/>
    <mergeCell ref="B70:L70"/>
    <mergeCell ref="B71:B72"/>
    <mergeCell ref="I71:J71"/>
    <mergeCell ref="B82:L82"/>
    <mergeCell ref="B83:B84"/>
    <mergeCell ref="G83:H83"/>
    <mergeCell ref="B99:B100"/>
    <mergeCell ref="C99:C100"/>
    <mergeCell ref="D99:D100"/>
    <mergeCell ref="E99:E100"/>
    <mergeCell ref="F99:F100"/>
    <mergeCell ref="G99:G100"/>
    <mergeCell ref="H99:J99"/>
    <mergeCell ref="C71:D71"/>
    <mergeCell ref="E71:F71"/>
    <mergeCell ref="B98:H98"/>
    <mergeCell ref="G71:H71"/>
    <mergeCell ref="O8:P8"/>
    <mergeCell ref="Q8:R8"/>
    <mergeCell ref="O25:P25"/>
    <mergeCell ref="Q25:R25"/>
    <mergeCell ref="Q41:R41"/>
    <mergeCell ref="S41:T41"/>
    <mergeCell ref="Q55:R55"/>
    <mergeCell ref="S55:T55"/>
    <mergeCell ref="O71:P71"/>
    <mergeCell ref="Q71:R71"/>
    <mergeCell ref="O83:P83"/>
    <mergeCell ref="Q83:R83"/>
    <mergeCell ref="Q99:S99"/>
    <mergeCell ref="Q104:S104"/>
    <mergeCell ref="T99:V99"/>
    <mergeCell ref="T104:V104"/>
    <mergeCell ref="Q112:R112"/>
    <mergeCell ref="S112:T112"/>
    <mergeCell ref="B130:P130"/>
    <mergeCell ref="B129:N129"/>
    <mergeCell ref="N104:P104"/>
    <mergeCell ref="M112:N112"/>
    <mergeCell ref="O112:P112"/>
    <mergeCell ref="C83:D83"/>
    <mergeCell ref="B111:L111"/>
    <mergeCell ref="C112:D112"/>
    <mergeCell ref="E112:F112"/>
    <mergeCell ref="B128:L128"/>
    <mergeCell ref="K104:M104"/>
    <mergeCell ref="E83:F83"/>
  </mergeCells>
  <pageMargins left="0.7" right="0.7" top="0.75" bottom="0.75" header="0.3" footer="0.3"/>
  <pageSetup paperSize="9" scale="58" orientation="landscape" r:id="rId1"/>
  <rowBreaks count="4" manualBreakCount="4">
    <brk id="23" max="16383" man="1"/>
    <brk id="52" max="11" man="1"/>
    <brk id="81" max="16383" man="1"/>
    <brk id="11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Feuil2</vt:lpstr>
      <vt:lpstr>Feuil2!Zone_d_impression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2015-02-02T10:30:46Z</cp:lastPrinted>
  <dcterms:created xsi:type="dcterms:W3CDTF">2014-12-01T14:47:10Z</dcterms:created>
  <dcterms:modified xsi:type="dcterms:W3CDTF">2022-11-29T13:53:14Z</dcterms:modified>
</cp:coreProperties>
</file>